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leandrodossantos/Downloads/Nova Sede/"/>
    </mc:Choice>
  </mc:AlternateContent>
  <xr:revisionPtr revIDLastSave="0" documentId="13_ncr:1_{25AC8774-D204-B140-A71B-861A76BA0E89}" xr6:coauthVersionLast="47" xr6:coauthVersionMax="47" xr10:uidLastSave="{00000000-0000-0000-0000-000000000000}"/>
  <bookViews>
    <workbookView xWindow="0" yWindow="460" windowWidth="28800" windowHeight="16420" xr2:uid="{00000000-000D-0000-FFFF-FFFF00000000}"/>
  </bookViews>
  <sheets>
    <sheet name="Orçamento Sintético" sheetId="1" r:id="rId1"/>
  </sheets>
  <definedNames>
    <definedName name="_xlnm.Print_Titles" localSheetId="0">'Orçamento Sintético'!$1:$4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04" i="1" l="1"/>
  <c r="I404" i="1" s="1"/>
  <c r="J404" i="1" s="1"/>
  <c r="J403" i="1"/>
  <c r="H402" i="1"/>
  <c r="I402" i="1" s="1"/>
  <c r="J402" i="1" s="1"/>
  <c r="H401" i="1"/>
  <c r="I401" i="1" s="1"/>
  <c r="J401" i="1" s="1"/>
  <c r="H400" i="1"/>
  <c r="I400" i="1" s="1"/>
  <c r="J400" i="1" s="1"/>
  <c r="H399" i="1"/>
  <c r="I399" i="1" s="1"/>
  <c r="J399" i="1" s="1"/>
  <c r="J398" i="1"/>
  <c r="I398" i="1"/>
  <c r="H398" i="1"/>
  <c r="J397" i="1"/>
  <c r="J396" i="1"/>
  <c r="I396" i="1"/>
  <c r="H396" i="1"/>
  <c r="I395" i="1"/>
  <c r="J395" i="1" s="1"/>
  <c r="H395" i="1"/>
  <c r="J394" i="1"/>
  <c r="I393" i="1"/>
  <c r="J393" i="1" s="1"/>
  <c r="H393" i="1"/>
  <c r="H392" i="1"/>
  <c r="I392" i="1" s="1"/>
  <c r="J392" i="1" s="1"/>
  <c r="H391" i="1"/>
  <c r="I391" i="1" s="1"/>
  <c r="J391" i="1" s="1"/>
  <c r="J390" i="1"/>
  <c r="I390" i="1"/>
  <c r="H390" i="1"/>
  <c r="I389" i="1"/>
  <c r="J389" i="1" s="1"/>
  <c r="H389" i="1"/>
  <c r="H388" i="1"/>
  <c r="I388" i="1" s="1"/>
  <c r="J388" i="1" s="1"/>
  <c r="H387" i="1"/>
  <c r="I387" i="1" s="1"/>
  <c r="J387" i="1" s="1"/>
  <c r="J386" i="1"/>
  <c r="I386" i="1"/>
  <c r="H386" i="1"/>
  <c r="I385" i="1"/>
  <c r="J385" i="1" s="1"/>
  <c r="H385" i="1"/>
  <c r="H384" i="1"/>
  <c r="I384" i="1" s="1"/>
  <c r="J384" i="1" s="1"/>
  <c r="H383" i="1"/>
  <c r="I383" i="1" s="1"/>
  <c r="J383" i="1" s="1"/>
  <c r="J382" i="1"/>
  <c r="H381" i="1"/>
  <c r="I381" i="1" s="1"/>
  <c r="J381" i="1" s="1"/>
  <c r="J380" i="1"/>
  <c r="I380" i="1"/>
  <c r="H380" i="1"/>
  <c r="I379" i="1"/>
  <c r="J379" i="1" s="1"/>
  <c r="H379" i="1"/>
  <c r="H378" i="1"/>
  <c r="I378" i="1" s="1"/>
  <c r="J378" i="1" s="1"/>
  <c r="J377" i="1"/>
  <c r="H376" i="1"/>
  <c r="I376" i="1" s="1"/>
  <c r="J376" i="1" s="1"/>
  <c r="H375" i="1"/>
  <c r="I375" i="1" s="1"/>
  <c r="J375" i="1" s="1"/>
  <c r="J374" i="1"/>
  <c r="I374" i="1"/>
  <c r="H374" i="1"/>
  <c r="I373" i="1"/>
  <c r="J373" i="1" s="1"/>
  <c r="H373" i="1"/>
  <c r="H372" i="1"/>
  <c r="I372" i="1" s="1"/>
  <c r="J372" i="1" s="1"/>
  <c r="J371" i="1"/>
  <c r="I371" i="1"/>
  <c r="H371" i="1"/>
  <c r="J370" i="1"/>
  <c r="I370" i="1"/>
  <c r="H370" i="1"/>
  <c r="J369" i="1"/>
  <c r="J368" i="1"/>
  <c r="I368" i="1"/>
  <c r="H368" i="1"/>
  <c r="I367" i="1"/>
  <c r="J367" i="1" s="1"/>
  <c r="H367" i="1"/>
  <c r="H366" i="1"/>
  <c r="I366" i="1" s="1"/>
  <c r="J366" i="1" s="1"/>
  <c r="J365" i="1"/>
  <c r="I365" i="1"/>
  <c r="H365" i="1"/>
  <c r="J364" i="1"/>
  <c r="I364" i="1"/>
  <c r="H364" i="1"/>
  <c r="I363" i="1"/>
  <c r="J363" i="1" s="1"/>
  <c r="H363" i="1"/>
  <c r="H362" i="1"/>
  <c r="I362" i="1" s="1"/>
  <c r="J362" i="1" s="1"/>
  <c r="J361" i="1"/>
  <c r="I361" i="1"/>
  <c r="H361" i="1"/>
  <c r="J360" i="1"/>
  <c r="I360" i="1"/>
  <c r="H360" i="1"/>
  <c r="I359" i="1"/>
  <c r="J359" i="1" s="1"/>
  <c r="H359" i="1"/>
  <c r="H358" i="1"/>
  <c r="I358" i="1" s="1"/>
  <c r="J358" i="1" s="1"/>
  <c r="J357" i="1"/>
  <c r="J356" i="1"/>
  <c r="I355" i="1"/>
  <c r="J355" i="1" s="1"/>
  <c r="H355" i="1"/>
  <c r="H354" i="1"/>
  <c r="I354" i="1" s="1"/>
  <c r="J354" i="1" s="1"/>
  <c r="J353" i="1"/>
  <c r="I353" i="1"/>
  <c r="H353" i="1"/>
  <c r="J352" i="1"/>
  <c r="I352" i="1"/>
  <c r="H352" i="1"/>
  <c r="I351" i="1"/>
  <c r="J351" i="1" s="1"/>
  <c r="H351" i="1"/>
  <c r="J350" i="1"/>
  <c r="H350" i="1"/>
  <c r="I350" i="1" s="1"/>
  <c r="J349" i="1"/>
  <c r="J348" i="1"/>
  <c r="I347" i="1"/>
  <c r="J347" i="1" s="1"/>
  <c r="H347" i="1"/>
  <c r="J346" i="1"/>
  <c r="H346" i="1"/>
  <c r="I346" i="1" s="1"/>
  <c r="I345" i="1"/>
  <c r="J345" i="1" s="1"/>
  <c r="H345" i="1"/>
  <c r="J344" i="1"/>
  <c r="I343" i="1"/>
  <c r="J343" i="1" s="1"/>
  <c r="H343" i="1"/>
  <c r="H342" i="1"/>
  <c r="I342" i="1" s="1"/>
  <c r="J342" i="1" s="1"/>
  <c r="H341" i="1"/>
  <c r="I341" i="1" s="1"/>
  <c r="J341" i="1" s="1"/>
  <c r="H340" i="1"/>
  <c r="I340" i="1" s="1"/>
  <c r="J340" i="1" s="1"/>
  <c r="J339" i="1"/>
  <c r="J338" i="1"/>
  <c r="H338" i="1"/>
  <c r="I338" i="1" s="1"/>
  <c r="I337" i="1"/>
  <c r="J337" i="1" s="1"/>
  <c r="H337" i="1"/>
  <c r="H336" i="1"/>
  <c r="I336" i="1" s="1"/>
  <c r="J336" i="1" s="1"/>
  <c r="H335" i="1"/>
  <c r="I335" i="1" s="1"/>
  <c r="J335" i="1" s="1"/>
  <c r="J334" i="1"/>
  <c r="H334" i="1"/>
  <c r="I334" i="1" s="1"/>
  <c r="I333" i="1"/>
  <c r="J333" i="1" s="1"/>
  <c r="H333" i="1"/>
  <c r="I332" i="1"/>
  <c r="J332" i="1" s="1"/>
  <c r="H332" i="1"/>
  <c r="H331" i="1"/>
  <c r="I331" i="1" s="1"/>
  <c r="J331" i="1" s="1"/>
  <c r="J330" i="1"/>
  <c r="I330" i="1"/>
  <c r="H330" i="1"/>
  <c r="I329" i="1"/>
  <c r="J329" i="1" s="1"/>
  <c r="H329" i="1"/>
  <c r="H328" i="1"/>
  <c r="I328" i="1" s="1"/>
  <c r="J328" i="1" s="1"/>
  <c r="H327" i="1"/>
  <c r="I327" i="1" s="1"/>
  <c r="J327" i="1" s="1"/>
  <c r="I326" i="1"/>
  <c r="J326" i="1" s="1"/>
  <c r="H326" i="1"/>
  <c r="I325" i="1"/>
  <c r="J325" i="1" s="1"/>
  <c r="H325" i="1"/>
  <c r="H324" i="1"/>
  <c r="I324" i="1" s="1"/>
  <c r="J324" i="1" s="1"/>
  <c r="H323" i="1"/>
  <c r="I323" i="1" s="1"/>
  <c r="J323" i="1" s="1"/>
  <c r="I322" i="1"/>
  <c r="J322" i="1" s="1"/>
  <c r="H322" i="1"/>
  <c r="I321" i="1"/>
  <c r="J321" i="1" s="1"/>
  <c r="H321" i="1"/>
  <c r="H320" i="1"/>
  <c r="I320" i="1" s="1"/>
  <c r="J320" i="1" s="1"/>
  <c r="J319" i="1"/>
  <c r="I318" i="1"/>
  <c r="J318" i="1" s="1"/>
  <c r="H318" i="1"/>
  <c r="J317" i="1"/>
  <c r="H317" i="1"/>
  <c r="I317" i="1" s="1"/>
  <c r="J316" i="1"/>
  <c r="I316" i="1"/>
  <c r="H316" i="1"/>
  <c r="I315" i="1"/>
  <c r="J315" i="1" s="1"/>
  <c r="H315" i="1"/>
  <c r="J314" i="1"/>
  <c r="I313" i="1"/>
  <c r="J313" i="1" s="1"/>
  <c r="H313" i="1"/>
  <c r="H312" i="1"/>
  <c r="I312" i="1" s="1"/>
  <c r="J312" i="1" s="1"/>
  <c r="H311" i="1"/>
  <c r="I311" i="1" s="1"/>
  <c r="J311" i="1" s="1"/>
  <c r="I310" i="1"/>
  <c r="J310" i="1" s="1"/>
  <c r="H310" i="1"/>
  <c r="I309" i="1"/>
  <c r="J309" i="1" s="1"/>
  <c r="H309" i="1"/>
  <c r="H308" i="1"/>
  <c r="I308" i="1" s="1"/>
  <c r="J308" i="1" s="1"/>
  <c r="H307" i="1"/>
  <c r="I307" i="1" s="1"/>
  <c r="J307" i="1" s="1"/>
  <c r="I306" i="1"/>
  <c r="J306" i="1" s="1"/>
  <c r="H306" i="1"/>
  <c r="I305" i="1"/>
  <c r="J305" i="1" s="1"/>
  <c r="H305" i="1"/>
  <c r="H304" i="1"/>
  <c r="I304" i="1" s="1"/>
  <c r="J304" i="1" s="1"/>
  <c r="H303" i="1"/>
  <c r="I303" i="1" s="1"/>
  <c r="J303" i="1" s="1"/>
  <c r="I302" i="1"/>
  <c r="J302" i="1" s="1"/>
  <c r="H302" i="1"/>
  <c r="I301" i="1"/>
  <c r="J301" i="1" s="1"/>
  <c r="H301" i="1"/>
  <c r="H300" i="1"/>
  <c r="I300" i="1" s="1"/>
  <c r="J300" i="1" s="1"/>
  <c r="J299" i="1"/>
  <c r="H298" i="1"/>
  <c r="I298" i="1" s="1"/>
  <c r="J298" i="1" s="1"/>
  <c r="H297" i="1"/>
  <c r="I297" i="1" s="1"/>
  <c r="J297" i="1" s="1"/>
  <c r="I296" i="1"/>
  <c r="J296" i="1" s="1"/>
  <c r="H296" i="1"/>
  <c r="I295" i="1"/>
  <c r="J295" i="1" s="1"/>
  <c r="H295" i="1"/>
  <c r="I294" i="1"/>
  <c r="J294" i="1" s="1"/>
  <c r="H294" i="1"/>
  <c r="J293" i="1"/>
  <c r="H293" i="1"/>
  <c r="I293" i="1" s="1"/>
  <c r="J292" i="1"/>
  <c r="I292" i="1"/>
  <c r="H292" i="1"/>
  <c r="H291" i="1"/>
  <c r="I291" i="1" s="1"/>
  <c r="J291" i="1" s="1"/>
  <c r="H290" i="1"/>
  <c r="I290" i="1" s="1"/>
  <c r="J290" i="1" s="1"/>
  <c r="J289" i="1"/>
  <c r="H288" i="1"/>
  <c r="I288" i="1" s="1"/>
  <c r="J288" i="1" s="1"/>
  <c r="J287" i="1"/>
  <c r="I287" i="1"/>
  <c r="H287" i="1"/>
  <c r="I286" i="1"/>
  <c r="J286" i="1" s="1"/>
  <c r="H286" i="1"/>
  <c r="I285" i="1"/>
  <c r="J285" i="1" s="1"/>
  <c r="H285" i="1"/>
  <c r="I284" i="1"/>
  <c r="J284" i="1" s="1"/>
  <c r="H284" i="1"/>
  <c r="J283" i="1"/>
  <c r="H283" i="1"/>
  <c r="I283" i="1" s="1"/>
  <c r="J282" i="1"/>
  <c r="I282" i="1"/>
  <c r="H282" i="1"/>
  <c r="H281" i="1"/>
  <c r="I281" i="1" s="1"/>
  <c r="J281" i="1" s="1"/>
  <c r="I280" i="1"/>
  <c r="J280" i="1" s="1"/>
  <c r="H280" i="1"/>
  <c r="H279" i="1"/>
  <c r="I279" i="1" s="1"/>
  <c r="J279" i="1" s="1"/>
  <c r="I278" i="1"/>
  <c r="J278" i="1" s="1"/>
  <c r="H278" i="1"/>
  <c r="J277" i="1"/>
  <c r="I276" i="1"/>
  <c r="J276" i="1" s="1"/>
  <c r="H276" i="1"/>
  <c r="I275" i="1"/>
  <c r="J275" i="1" s="1"/>
  <c r="H275" i="1"/>
  <c r="H274" i="1"/>
  <c r="I274" i="1" s="1"/>
  <c r="J274" i="1" s="1"/>
  <c r="H273" i="1"/>
  <c r="I273" i="1" s="1"/>
  <c r="J273" i="1" s="1"/>
  <c r="I272" i="1"/>
  <c r="J272" i="1" s="1"/>
  <c r="H272" i="1"/>
  <c r="I271" i="1"/>
  <c r="J271" i="1" s="1"/>
  <c r="H271" i="1"/>
  <c r="H270" i="1"/>
  <c r="I270" i="1" s="1"/>
  <c r="J270" i="1" s="1"/>
  <c r="H269" i="1"/>
  <c r="I269" i="1" s="1"/>
  <c r="J269" i="1" s="1"/>
  <c r="I268" i="1"/>
  <c r="J268" i="1" s="1"/>
  <c r="H268" i="1"/>
  <c r="I267" i="1"/>
  <c r="J267" i="1" s="1"/>
  <c r="H267" i="1"/>
  <c r="H266" i="1"/>
  <c r="I266" i="1" s="1"/>
  <c r="J266" i="1" s="1"/>
  <c r="J265" i="1"/>
  <c r="H264" i="1"/>
  <c r="I264" i="1" s="1"/>
  <c r="J264" i="1" s="1"/>
  <c r="H263" i="1"/>
  <c r="I263" i="1" s="1"/>
  <c r="J263" i="1" s="1"/>
  <c r="I262" i="1"/>
  <c r="J262" i="1" s="1"/>
  <c r="H262" i="1"/>
  <c r="I261" i="1"/>
  <c r="J261" i="1" s="1"/>
  <c r="H261" i="1"/>
  <c r="H260" i="1"/>
  <c r="I260" i="1" s="1"/>
  <c r="J260" i="1" s="1"/>
  <c r="H259" i="1"/>
  <c r="I259" i="1" s="1"/>
  <c r="J259" i="1" s="1"/>
  <c r="I258" i="1"/>
  <c r="J258" i="1" s="1"/>
  <c r="H258" i="1"/>
  <c r="J257" i="1"/>
  <c r="I256" i="1"/>
  <c r="J256" i="1" s="1"/>
  <c r="H256" i="1"/>
  <c r="I255" i="1"/>
  <c r="J255" i="1" s="1"/>
  <c r="H255" i="1"/>
  <c r="I254" i="1"/>
  <c r="J254" i="1" s="1"/>
  <c r="H254" i="1"/>
  <c r="J253" i="1"/>
  <c r="I253" i="1"/>
  <c r="H253" i="1"/>
  <c r="I252" i="1"/>
  <c r="J252" i="1" s="1"/>
  <c r="H252" i="1"/>
  <c r="I251" i="1"/>
  <c r="J251" i="1" s="1"/>
  <c r="H251" i="1"/>
  <c r="H250" i="1"/>
  <c r="I250" i="1" s="1"/>
  <c r="J250" i="1" s="1"/>
  <c r="H249" i="1"/>
  <c r="I249" i="1" s="1"/>
  <c r="J249" i="1" s="1"/>
  <c r="I248" i="1"/>
  <c r="J248" i="1" s="1"/>
  <c r="H248" i="1"/>
  <c r="I247" i="1"/>
  <c r="J247" i="1" s="1"/>
  <c r="H247" i="1"/>
  <c r="H246" i="1"/>
  <c r="I246" i="1" s="1"/>
  <c r="J246" i="1" s="1"/>
  <c r="H245" i="1"/>
  <c r="I245" i="1" s="1"/>
  <c r="J245" i="1" s="1"/>
  <c r="I244" i="1"/>
  <c r="J244" i="1" s="1"/>
  <c r="H244" i="1"/>
  <c r="I243" i="1"/>
  <c r="J243" i="1" s="1"/>
  <c r="H243" i="1"/>
  <c r="H242" i="1"/>
  <c r="I242" i="1" s="1"/>
  <c r="J242" i="1" s="1"/>
  <c r="H241" i="1"/>
  <c r="I241" i="1" s="1"/>
  <c r="J241" i="1" s="1"/>
  <c r="I240" i="1"/>
  <c r="J240" i="1" s="1"/>
  <c r="H240" i="1"/>
  <c r="I239" i="1"/>
  <c r="J239" i="1" s="1"/>
  <c r="H239" i="1"/>
  <c r="I238" i="1"/>
  <c r="J238" i="1" s="1"/>
  <c r="H238" i="1"/>
  <c r="J237" i="1"/>
  <c r="I237" i="1"/>
  <c r="H237" i="1"/>
  <c r="I236" i="1"/>
  <c r="J236" i="1" s="1"/>
  <c r="H236" i="1"/>
  <c r="I235" i="1"/>
  <c r="J235" i="1" s="1"/>
  <c r="H235" i="1"/>
  <c r="H234" i="1"/>
  <c r="I234" i="1" s="1"/>
  <c r="J234" i="1" s="1"/>
  <c r="H233" i="1"/>
  <c r="I233" i="1" s="1"/>
  <c r="J233" i="1" s="1"/>
  <c r="I232" i="1"/>
  <c r="J232" i="1" s="1"/>
  <c r="H232" i="1"/>
  <c r="I231" i="1"/>
  <c r="J231" i="1" s="1"/>
  <c r="H231" i="1"/>
  <c r="H230" i="1"/>
  <c r="I230" i="1" s="1"/>
  <c r="J230" i="1" s="1"/>
  <c r="J229" i="1"/>
  <c r="I229" i="1"/>
  <c r="H229" i="1"/>
  <c r="J228" i="1"/>
  <c r="I228" i="1"/>
  <c r="H228" i="1"/>
  <c r="J227" i="1"/>
  <c r="J226" i="1"/>
  <c r="I226" i="1"/>
  <c r="H226" i="1"/>
  <c r="H225" i="1"/>
  <c r="I225" i="1" s="1"/>
  <c r="J225" i="1" s="1"/>
  <c r="H224" i="1"/>
  <c r="I224" i="1" s="1"/>
  <c r="J224" i="1" s="1"/>
  <c r="J223" i="1"/>
  <c r="H223" i="1"/>
  <c r="I223" i="1" s="1"/>
  <c r="J222" i="1"/>
  <c r="I222" i="1"/>
  <c r="H222" i="1"/>
  <c r="I221" i="1"/>
  <c r="J221" i="1" s="1"/>
  <c r="H221" i="1"/>
  <c r="I220" i="1"/>
  <c r="J220" i="1" s="1"/>
  <c r="H220" i="1"/>
  <c r="J219" i="1"/>
  <c r="I219" i="1"/>
  <c r="H219" i="1"/>
  <c r="J218" i="1"/>
  <c r="I218" i="1"/>
  <c r="H218" i="1"/>
  <c r="H217" i="1"/>
  <c r="I217" i="1" s="1"/>
  <c r="J217" i="1" s="1"/>
  <c r="H216" i="1"/>
  <c r="I216" i="1" s="1"/>
  <c r="J216" i="1" s="1"/>
  <c r="J215" i="1"/>
  <c r="H215" i="1"/>
  <c r="I215" i="1" s="1"/>
  <c r="J214" i="1"/>
  <c r="I214" i="1"/>
  <c r="H214" i="1"/>
  <c r="H213" i="1"/>
  <c r="I213" i="1" s="1"/>
  <c r="J213" i="1" s="1"/>
  <c r="H212" i="1"/>
  <c r="I212" i="1" s="1"/>
  <c r="J212" i="1" s="1"/>
  <c r="J211" i="1"/>
  <c r="H211" i="1"/>
  <c r="I211" i="1" s="1"/>
  <c r="J210" i="1"/>
  <c r="H209" i="1"/>
  <c r="I209" i="1" s="1"/>
  <c r="J209" i="1" s="1"/>
  <c r="I208" i="1"/>
  <c r="J208" i="1" s="1"/>
  <c r="H208" i="1"/>
  <c r="I207" i="1"/>
  <c r="J207" i="1" s="1"/>
  <c r="H207" i="1"/>
  <c r="H206" i="1"/>
  <c r="I206" i="1" s="1"/>
  <c r="J206" i="1" s="1"/>
  <c r="H205" i="1"/>
  <c r="I205" i="1" s="1"/>
  <c r="J205" i="1" s="1"/>
  <c r="J204" i="1"/>
  <c r="J203" i="1"/>
  <c r="H202" i="1"/>
  <c r="I202" i="1" s="1"/>
  <c r="J202" i="1" s="1"/>
  <c r="J201" i="1"/>
  <c r="H201" i="1"/>
  <c r="I201" i="1" s="1"/>
  <c r="J200" i="1"/>
  <c r="I200" i="1"/>
  <c r="H200" i="1"/>
  <c r="H199" i="1"/>
  <c r="I199" i="1" s="1"/>
  <c r="J199" i="1" s="1"/>
  <c r="H198" i="1"/>
  <c r="I198" i="1" s="1"/>
  <c r="J198" i="1" s="1"/>
  <c r="J197" i="1"/>
  <c r="H196" i="1"/>
  <c r="I196" i="1" s="1"/>
  <c r="J196" i="1" s="1"/>
  <c r="J195" i="1"/>
  <c r="H195" i="1"/>
  <c r="I195" i="1" s="1"/>
  <c r="J194" i="1"/>
  <c r="I194" i="1"/>
  <c r="H194" i="1"/>
  <c r="H193" i="1"/>
  <c r="I193" i="1" s="1"/>
  <c r="J193" i="1" s="1"/>
  <c r="H192" i="1"/>
  <c r="I192" i="1" s="1"/>
  <c r="J192" i="1" s="1"/>
  <c r="J191" i="1"/>
  <c r="H191" i="1"/>
  <c r="I191" i="1" s="1"/>
  <c r="J190" i="1"/>
  <c r="I190" i="1"/>
  <c r="H190" i="1"/>
  <c r="H189" i="1"/>
  <c r="I189" i="1" s="1"/>
  <c r="J189" i="1" s="1"/>
  <c r="H188" i="1"/>
  <c r="I188" i="1" s="1"/>
  <c r="J188" i="1" s="1"/>
  <c r="J187" i="1"/>
  <c r="H187" i="1"/>
  <c r="I187" i="1" s="1"/>
  <c r="J186" i="1"/>
  <c r="I186" i="1"/>
  <c r="H186" i="1"/>
  <c r="H185" i="1"/>
  <c r="I185" i="1" s="1"/>
  <c r="J185" i="1" s="1"/>
  <c r="H184" i="1"/>
  <c r="I184" i="1" s="1"/>
  <c r="J184" i="1" s="1"/>
  <c r="J183" i="1"/>
  <c r="H182" i="1"/>
  <c r="I182" i="1" s="1"/>
  <c r="J182" i="1" s="1"/>
  <c r="J181" i="1"/>
  <c r="H181" i="1"/>
  <c r="I181" i="1" s="1"/>
  <c r="J180" i="1"/>
  <c r="I180" i="1"/>
  <c r="H180" i="1"/>
  <c r="H179" i="1"/>
  <c r="I179" i="1" s="1"/>
  <c r="J179" i="1" s="1"/>
  <c r="H178" i="1"/>
  <c r="I178" i="1" s="1"/>
  <c r="J178" i="1" s="1"/>
  <c r="J177" i="1"/>
  <c r="H177" i="1"/>
  <c r="I177" i="1" s="1"/>
  <c r="J176" i="1"/>
  <c r="I176" i="1"/>
  <c r="H176" i="1"/>
  <c r="J175" i="1"/>
  <c r="J174" i="1"/>
  <c r="I174" i="1"/>
  <c r="H174" i="1"/>
  <c r="H173" i="1"/>
  <c r="I173" i="1" s="1"/>
  <c r="J173" i="1" s="1"/>
  <c r="H172" i="1"/>
  <c r="I172" i="1" s="1"/>
  <c r="J172" i="1" s="1"/>
  <c r="J171" i="1"/>
  <c r="H171" i="1"/>
  <c r="I171" i="1" s="1"/>
  <c r="J170" i="1"/>
  <c r="I170" i="1"/>
  <c r="H170" i="1"/>
  <c r="H169" i="1"/>
  <c r="I169" i="1" s="1"/>
  <c r="J169" i="1" s="1"/>
  <c r="H168" i="1"/>
  <c r="I168" i="1" s="1"/>
  <c r="J168" i="1" s="1"/>
  <c r="J167" i="1"/>
  <c r="H167" i="1"/>
  <c r="I167" i="1" s="1"/>
  <c r="J166" i="1"/>
  <c r="I166" i="1"/>
  <c r="H166" i="1"/>
  <c r="I165" i="1"/>
  <c r="J165" i="1" s="1"/>
  <c r="H165" i="1"/>
  <c r="I164" i="1"/>
  <c r="J164" i="1" s="1"/>
  <c r="H164" i="1"/>
  <c r="J163" i="1"/>
  <c r="H163" i="1"/>
  <c r="I163" i="1" s="1"/>
  <c r="J162" i="1"/>
  <c r="I162" i="1"/>
  <c r="H162" i="1"/>
  <c r="I161" i="1"/>
  <c r="J161" i="1" s="1"/>
  <c r="H161" i="1"/>
  <c r="I160" i="1"/>
  <c r="J160" i="1" s="1"/>
  <c r="H160" i="1"/>
  <c r="J159" i="1"/>
  <c r="H159" i="1"/>
  <c r="I159" i="1" s="1"/>
  <c r="H158" i="1"/>
  <c r="I158" i="1" s="1"/>
  <c r="J158" i="1" s="1"/>
  <c r="I157" i="1"/>
  <c r="J157" i="1" s="1"/>
  <c r="H157" i="1"/>
  <c r="H156" i="1"/>
  <c r="I156" i="1" s="1"/>
  <c r="J156" i="1" s="1"/>
  <c r="I155" i="1"/>
  <c r="J155" i="1" s="1"/>
  <c r="H155" i="1"/>
  <c r="H154" i="1"/>
  <c r="I154" i="1" s="1"/>
  <c r="J154" i="1" s="1"/>
  <c r="I153" i="1"/>
  <c r="J153" i="1" s="1"/>
  <c r="H153" i="1"/>
  <c r="H152" i="1"/>
  <c r="I152" i="1" s="1"/>
  <c r="J152" i="1" s="1"/>
  <c r="I151" i="1"/>
  <c r="J151" i="1" s="1"/>
  <c r="H151" i="1"/>
  <c r="H150" i="1"/>
  <c r="I150" i="1" s="1"/>
  <c r="J150" i="1" s="1"/>
  <c r="I149" i="1"/>
  <c r="J149" i="1" s="1"/>
  <c r="H149" i="1"/>
  <c r="H148" i="1"/>
  <c r="I148" i="1" s="1"/>
  <c r="J148" i="1" s="1"/>
  <c r="J147" i="1"/>
  <c r="J146" i="1"/>
  <c r="I145" i="1"/>
  <c r="J145" i="1" s="1"/>
  <c r="H145" i="1"/>
  <c r="H144" i="1"/>
  <c r="I144" i="1" s="1"/>
  <c r="J144" i="1" s="1"/>
  <c r="I143" i="1"/>
  <c r="J143" i="1" s="1"/>
  <c r="H143" i="1"/>
  <c r="H142" i="1"/>
  <c r="I142" i="1" s="1"/>
  <c r="J142" i="1" s="1"/>
  <c r="I141" i="1"/>
  <c r="J141" i="1" s="1"/>
  <c r="H141" i="1"/>
  <c r="H140" i="1"/>
  <c r="I140" i="1" s="1"/>
  <c r="J140" i="1" s="1"/>
  <c r="I139" i="1"/>
  <c r="J139" i="1" s="1"/>
  <c r="H139" i="1"/>
  <c r="H138" i="1"/>
  <c r="I138" i="1" s="1"/>
  <c r="J138" i="1" s="1"/>
  <c r="J137" i="1"/>
  <c r="H136" i="1"/>
  <c r="I136" i="1" s="1"/>
  <c r="J136" i="1" s="1"/>
  <c r="J135" i="1"/>
  <c r="H134" i="1"/>
  <c r="I134" i="1" s="1"/>
  <c r="J134" i="1" s="1"/>
  <c r="I133" i="1"/>
  <c r="J133" i="1" s="1"/>
  <c r="H133" i="1"/>
  <c r="H132" i="1"/>
  <c r="I132" i="1" s="1"/>
  <c r="J132" i="1" s="1"/>
  <c r="I131" i="1"/>
  <c r="J131" i="1" s="1"/>
  <c r="H131" i="1"/>
  <c r="H130" i="1"/>
  <c r="I130" i="1" s="1"/>
  <c r="J130" i="1" s="1"/>
  <c r="I129" i="1"/>
  <c r="J129" i="1" s="1"/>
  <c r="H129" i="1"/>
  <c r="H128" i="1"/>
  <c r="I128" i="1" s="1"/>
  <c r="J128" i="1" s="1"/>
  <c r="I127" i="1"/>
  <c r="J127" i="1" s="1"/>
  <c r="H127" i="1"/>
  <c r="H126" i="1"/>
  <c r="I126" i="1" s="1"/>
  <c r="J126" i="1" s="1"/>
  <c r="J125" i="1"/>
  <c r="H124" i="1"/>
  <c r="I124" i="1" s="1"/>
  <c r="J124" i="1" s="1"/>
  <c r="J123" i="1"/>
  <c r="H122" i="1"/>
  <c r="I122" i="1" s="1"/>
  <c r="J122" i="1" s="1"/>
  <c r="I121" i="1"/>
  <c r="J121" i="1" s="1"/>
  <c r="H121" i="1"/>
  <c r="H120" i="1"/>
  <c r="I120" i="1" s="1"/>
  <c r="J120" i="1" s="1"/>
  <c r="I119" i="1"/>
  <c r="J119" i="1" s="1"/>
  <c r="H119" i="1"/>
  <c r="H118" i="1"/>
  <c r="I118" i="1" s="1"/>
  <c r="J118" i="1" s="1"/>
  <c r="I117" i="1"/>
  <c r="J117" i="1" s="1"/>
  <c r="H117" i="1"/>
  <c r="H116" i="1"/>
  <c r="I116" i="1" s="1"/>
  <c r="J116" i="1" s="1"/>
  <c r="I115" i="1"/>
  <c r="J115" i="1" s="1"/>
  <c r="H115" i="1"/>
  <c r="H114" i="1"/>
  <c r="I114" i="1" s="1"/>
  <c r="J114" i="1" s="1"/>
  <c r="I113" i="1"/>
  <c r="J113" i="1" s="1"/>
  <c r="H113" i="1"/>
  <c r="H112" i="1"/>
  <c r="I112" i="1" s="1"/>
  <c r="J112" i="1" s="1"/>
  <c r="I111" i="1"/>
  <c r="J111" i="1" s="1"/>
  <c r="H111" i="1"/>
  <c r="H110" i="1"/>
  <c r="I110" i="1" s="1"/>
  <c r="J110" i="1" s="1"/>
  <c r="I109" i="1"/>
  <c r="J109" i="1" s="1"/>
  <c r="H109" i="1"/>
  <c r="J108" i="1"/>
  <c r="I107" i="1"/>
  <c r="J107" i="1" s="1"/>
  <c r="H107" i="1"/>
  <c r="H106" i="1"/>
  <c r="I106" i="1" s="1"/>
  <c r="J106" i="1" s="1"/>
  <c r="I105" i="1"/>
  <c r="J105" i="1" s="1"/>
  <c r="H105" i="1"/>
  <c r="H104" i="1"/>
  <c r="I104" i="1" s="1"/>
  <c r="J104" i="1" s="1"/>
  <c r="I103" i="1"/>
  <c r="J103" i="1" s="1"/>
  <c r="H103" i="1"/>
  <c r="H102" i="1"/>
  <c r="I102" i="1" s="1"/>
  <c r="J102" i="1" s="1"/>
  <c r="J101" i="1"/>
  <c r="H100" i="1"/>
  <c r="I100" i="1" s="1"/>
  <c r="J100" i="1" s="1"/>
  <c r="I99" i="1"/>
  <c r="J99" i="1" s="1"/>
  <c r="H99" i="1"/>
  <c r="H98" i="1"/>
  <c r="I98" i="1" s="1"/>
  <c r="J98" i="1" s="1"/>
  <c r="I97" i="1"/>
  <c r="J97" i="1" s="1"/>
  <c r="H97" i="1"/>
  <c r="J96" i="1"/>
  <c r="I95" i="1"/>
  <c r="J95" i="1" s="1"/>
  <c r="H95" i="1"/>
  <c r="H94" i="1"/>
  <c r="I94" i="1" s="1"/>
  <c r="J94" i="1" s="1"/>
  <c r="I93" i="1"/>
  <c r="J93" i="1" s="1"/>
  <c r="H93" i="1"/>
  <c r="J92" i="1"/>
  <c r="J91" i="1"/>
  <c r="J90" i="1"/>
  <c r="I90" i="1"/>
  <c r="H90" i="1"/>
  <c r="J89" i="1"/>
  <c r="H88" i="1"/>
  <c r="I88" i="1" s="1"/>
  <c r="J88" i="1" s="1"/>
  <c r="I87" i="1"/>
  <c r="J87" i="1" s="1"/>
  <c r="H87" i="1"/>
  <c r="J86" i="1"/>
  <c r="I85" i="1"/>
  <c r="J85" i="1" s="1"/>
  <c r="H85" i="1"/>
  <c r="J84" i="1"/>
  <c r="H84" i="1"/>
  <c r="I84" i="1" s="1"/>
  <c r="I83" i="1"/>
  <c r="J83" i="1" s="1"/>
  <c r="H83" i="1"/>
  <c r="J82" i="1"/>
  <c r="H82" i="1"/>
  <c r="I82" i="1" s="1"/>
  <c r="J81" i="1"/>
  <c r="J80" i="1"/>
  <c r="I79" i="1"/>
  <c r="J79" i="1" s="1"/>
  <c r="H79" i="1"/>
  <c r="J78" i="1"/>
  <c r="I78" i="1"/>
  <c r="H78" i="1"/>
  <c r="I77" i="1"/>
  <c r="J77" i="1" s="1"/>
  <c r="H77" i="1"/>
  <c r="J76" i="1"/>
  <c r="I75" i="1"/>
  <c r="J75" i="1" s="1"/>
  <c r="H75" i="1"/>
  <c r="J74" i="1"/>
  <c r="H74" i="1"/>
  <c r="I74" i="1" s="1"/>
  <c r="I73" i="1"/>
  <c r="J73" i="1" s="1"/>
  <c r="H73" i="1"/>
  <c r="H72" i="1"/>
  <c r="I72" i="1" s="1"/>
  <c r="J72" i="1" s="1"/>
  <c r="I71" i="1"/>
  <c r="J71" i="1" s="1"/>
  <c r="H71" i="1"/>
  <c r="H70" i="1"/>
  <c r="I70" i="1" s="1"/>
  <c r="J70" i="1" s="1"/>
  <c r="I69" i="1"/>
  <c r="J69" i="1" s="1"/>
  <c r="H69" i="1"/>
  <c r="H68" i="1"/>
  <c r="I68" i="1" s="1"/>
  <c r="J68" i="1" s="1"/>
  <c r="J67" i="1"/>
  <c r="J66" i="1"/>
  <c r="I65" i="1"/>
  <c r="J65" i="1" s="1"/>
  <c r="H65" i="1"/>
  <c r="J64" i="1"/>
  <c r="H64" i="1"/>
  <c r="I64" i="1" s="1"/>
  <c r="I63" i="1"/>
  <c r="J63" i="1" s="1"/>
  <c r="H63" i="1"/>
  <c r="J62" i="1"/>
  <c r="I61" i="1"/>
  <c r="J61" i="1" s="1"/>
  <c r="H61" i="1"/>
  <c r="J60" i="1"/>
  <c r="H60" i="1"/>
  <c r="I60" i="1" s="1"/>
  <c r="I59" i="1"/>
  <c r="J59" i="1" s="1"/>
  <c r="H59" i="1"/>
  <c r="J58" i="1"/>
  <c r="H58" i="1"/>
  <c r="I58" i="1" s="1"/>
  <c r="I57" i="1"/>
  <c r="J57" i="1" s="1"/>
  <c r="H57" i="1"/>
  <c r="J56" i="1"/>
  <c r="I55" i="1"/>
  <c r="J55" i="1" s="1"/>
  <c r="H55" i="1"/>
  <c r="H54" i="1"/>
  <c r="I54" i="1" s="1"/>
  <c r="J54" i="1" s="1"/>
  <c r="I53" i="1"/>
  <c r="J53" i="1" s="1"/>
  <c r="H53" i="1"/>
  <c r="H52" i="1"/>
  <c r="I52" i="1" s="1"/>
  <c r="J52" i="1" s="1"/>
  <c r="I51" i="1"/>
  <c r="J51" i="1" s="1"/>
  <c r="H51" i="1"/>
  <c r="J50" i="1"/>
  <c r="I49" i="1"/>
  <c r="J49" i="1" s="1"/>
  <c r="H49" i="1"/>
  <c r="H48" i="1"/>
  <c r="I48" i="1" s="1"/>
  <c r="J48" i="1" s="1"/>
  <c r="I47" i="1"/>
  <c r="J47" i="1" s="1"/>
  <c r="H47" i="1"/>
  <c r="H46" i="1"/>
  <c r="I46" i="1" s="1"/>
  <c r="J46" i="1" s="1"/>
  <c r="I45" i="1"/>
  <c r="J45" i="1" s="1"/>
  <c r="H45" i="1"/>
  <c r="H44" i="1"/>
  <c r="I44" i="1" s="1"/>
  <c r="J44" i="1" s="1"/>
  <c r="I43" i="1"/>
  <c r="J43" i="1" s="1"/>
  <c r="H43" i="1"/>
  <c r="H42" i="1"/>
  <c r="I42" i="1" s="1"/>
  <c r="J42" i="1" s="1"/>
  <c r="I41" i="1"/>
  <c r="J41" i="1" s="1"/>
  <c r="H41" i="1"/>
  <c r="H40" i="1"/>
  <c r="I40" i="1" s="1"/>
  <c r="J40" i="1" s="1"/>
  <c r="I39" i="1"/>
  <c r="J39" i="1" s="1"/>
  <c r="H39" i="1"/>
  <c r="H38" i="1"/>
  <c r="I38" i="1" s="1"/>
  <c r="J38" i="1" s="1"/>
  <c r="I37" i="1"/>
  <c r="J37" i="1" s="1"/>
  <c r="H37" i="1"/>
  <c r="H36" i="1"/>
  <c r="I36" i="1" s="1"/>
  <c r="J36" i="1" s="1"/>
  <c r="J35" i="1"/>
  <c r="J34" i="1"/>
  <c r="H34" i="1"/>
  <c r="I34" i="1" s="1"/>
  <c r="I33" i="1"/>
  <c r="J33" i="1" s="1"/>
  <c r="H33" i="1"/>
  <c r="J32" i="1"/>
  <c r="J31" i="1"/>
  <c r="H30" i="1"/>
  <c r="I30" i="1" s="1"/>
  <c r="J30" i="1" s="1"/>
  <c r="I29" i="1"/>
  <c r="J29" i="1" s="1"/>
  <c r="H29" i="1"/>
  <c r="H28" i="1"/>
  <c r="I28" i="1" s="1"/>
  <c r="J28" i="1" s="1"/>
  <c r="J27" i="1"/>
  <c r="H26" i="1"/>
  <c r="I26" i="1" s="1"/>
  <c r="J26" i="1" s="1"/>
  <c r="I25" i="1"/>
  <c r="J25" i="1" s="1"/>
  <c r="H25" i="1"/>
  <c r="H24" i="1"/>
  <c r="I24" i="1" s="1"/>
  <c r="J24" i="1" s="1"/>
  <c r="I23" i="1"/>
  <c r="J23" i="1" s="1"/>
  <c r="H23" i="1"/>
  <c r="J22" i="1"/>
  <c r="J21" i="1"/>
  <c r="J20" i="1"/>
  <c r="H20" i="1"/>
  <c r="I20" i="1" s="1"/>
  <c r="I19" i="1"/>
  <c r="J19" i="1" s="1"/>
  <c r="H19" i="1"/>
  <c r="J18" i="1"/>
  <c r="I17" i="1"/>
  <c r="J17" i="1" s="1"/>
  <c r="H17" i="1"/>
  <c r="H16" i="1"/>
  <c r="I16" i="1" s="1"/>
  <c r="J16" i="1" s="1"/>
  <c r="I15" i="1"/>
  <c r="J15" i="1" s="1"/>
  <c r="H15" i="1"/>
  <c r="I14" i="1"/>
  <c r="J14" i="1" s="1"/>
  <c r="H14" i="1"/>
  <c r="H13" i="1"/>
  <c r="I13" i="1" s="1"/>
  <c r="J13" i="1" s="1"/>
  <c r="H12" i="1"/>
  <c r="I12" i="1" s="1"/>
  <c r="J12" i="1" s="1"/>
  <c r="J11" i="1"/>
  <c r="I11" i="1"/>
  <c r="H11" i="1"/>
  <c r="J10" i="1"/>
  <c r="J9" i="1"/>
  <c r="I9" i="1"/>
  <c r="H9" i="1"/>
  <c r="I8" i="1"/>
  <c r="J8" i="1" s="1"/>
  <c r="H8" i="1"/>
  <c r="H7" i="1"/>
  <c r="I7" i="1" s="1"/>
  <c r="J7" i="1" s="1"/>
  <c r="H6" i="1"/>
  <c r="I6" i="1" s="1"/>
  <c r="J6" i="1" s="1"/>
  <c r="J5" i="1"/>
</calcChain>
</file>

<file path=xl/sharedStrings.xml><?xml version="1.0" encoding="utf-8"?>
<sst xmlns="http://schemas.openxmlformats.org/spreadsheetml/2006/main" count="1860" uniqueCount="1155">
  <si>
    <t>Obra</t>
  </si>
  <si>
    <t>Bancos</t>
  </si>
  <si>
    <t>B.D.I.</t>
  </si>
  <si>
    <t>Encargos Sociais</t>
  </si>
  <si>
    <t xml:space="preserve">SINAPI - 05/2023 - Paraíba
SBC - 05/2023 - Paraíba
ORSE - 05/2023 - Sergipe
SEINFRA - 027 - Ceará
</t>
  </si>
  <si>
    <t>Não Desonerado: embutido nos preços unitário dos insumos de mão de obra, de acordo com as bases.</t>
  </si>
  <si>
    <t>Orçamento Sintético</t>
  </si>
  <si>
    <t>Item</t>
  </si>
  <si>
    <t>Código</t>
  </si>
  <si>
    <t>Banco</t>
  </si>
  <si>
    <t>Descrição</t>
  </si>
  <si>
    <t>Und</t>
  </si>
  <si>
    <t>Quant.</t>
  </si>
  <si>
    <t>Valor Unit</t>
  </si>
  <si>
    <t>Valor Unit com BDI</t>
  </si>
  <si>
    <t>Total</t>
  </si>
  <si>
    <t>Peso (%)</t>
  </si>
  <si>
    <t xml:space="preserve"> 1 </t>
  </si>
  <si>
    <t>ADMINISTRAÇÃO LOCAL DA OBRA</t>
  </si>
  <si>
    <t xml:space="preserve"> 1.1 </t>
  </si>
  <si>
    <t xml:space="preserve"> XC10072023.001 </t>
  </si>
  <si>
    <t>Próprio</t>
  </si>
  <si>
    <t>ADMINISTRAÇÃO LOCAL DE OBRA</t>
  </si>
  <si>
    <t>UN</t>
  </si>
  <si>
    <t xml:space="preserve"> 1.2 </t>
  </si>
  <si>
    <t xml:space="preserve"> 103689 </t>
  </si>
  <si>
    <t>SINAPI</t>
  </si>
  <si>
    <t>FORNECIMENTO E INSTALAÇÃO DE PLACA DE OBRA COM CHAPA GALVANIZADA E ESTRUTURA DE MADEIRA. AF_03/2022_PS</t>
  </si>
  <si>
    <t>m²</t>
  </si>
  <si>
    <t xml:space="preserve"> 1.3 </t>
  </si>
  <si>
    <t xml:space="preserve"> XC10072023.2 </t>
  </si>
  <si>
    <t>TAXA DO CREA PARA OBRA OU SERVIÇO</t>
  </si>
  <si>
    <t xml:space="preserve"> 1.4 </t>
  </si>
  <si>
    <t xml:space="preserve"> XC10072023.003 </t>
  </si>
  <si>
    <t>"AS BUILT" DOS PROJETOS EXECUTADOS</t>
  </si>
  <si>
    <t>UND</t>
  </si>
  <si>
    <t xml:space="preserve"> 2 </t>
  </si>
  <si>
    <t>SERVIÇOS PRELIMINARES / CANTEIRO DE OBRAS</t>
  </si>
  <si>
    <t xml:space="preserve"> 2.1 </t>
  </si>
  <si>
    <t xml:space="preserve"> 93211 </t>
  </si>
  <si>
    <t>EXECUÇÃO DE REFEITÓRIO EM CANTEIRO DE OBRA EM ALVENARIA, NÃO INCLUSO MOBILIÁRIO E EQUIPAMENTOS. AF_02/2016</t>
  </si>
  <si>
    <t xml:space="preserve"> 2.2 </t>
  </si>
  <si>
    <t xml:space="preserve"> 93213 </t>
  </si>
  <si>
    <t>EXECUÇÃO DE SANITÁRIO E VESTIÁRIO EM CANTEIRO DE OBRA EM ALVENARIA, NÃO INCLUSO MOBILIÁRIO. AF_02/2016</t>
  </si>
  <si>
    <t xml:space="preserve"> 2.3 </t>
  </si>
  <si>
    <t xml:space="preserve"> 93209 </t>
  </si>
  <si>
    <t>EXECUÇÃO DE ALMOXARIFADO EM CANTEIRO DE OBRA EM ALVENARIA, INCLUSO PRATELEIRAS. AF_02/2016</t>
  </si>
  <si>
    <t xml:space="preserve"> 2.4 </t>
  </si>
  <si>
    <t xml:space="preserve"> 99059 </t>
  </si>
  <si>
    <t>LOCACAO CONVENCIONAL DE OBRA, UTILIZANDO GABARITO DE TÁBUAS CORRIDAS PONTALETADAS A CADA 2,00M -  2 UTILIZAÇÕES. AF_10/2018</t>
  </si>
  <si>
    <t>M</t>
  </si>
  <si>
    <t xml:space="preserve"> 2.5 </t>
  </si>
  <si>
    <t xml:space="preserve"> 98459 </t>
  </si>
  <si>
    <t>TAPUME COM TELHA METÁLICA. AF_05/2018</t>
  </si>
  <si>
    <t xml:space="preserve"> 2.6 </t>
  </si>
  <si>
    <t xml:space="preserve"> 98525 </t>
  </si>
  <si>
    <t>LIMPEZA MECANIZADA DE CAMADA VEGETAL, VEGETAÇÃO E PEQUENAS ÁRVORES (DIÂMETRO DE TRONCO MENOR QUE 0,20 M), COM TRATOR DE ESTEIRAS.AF_05/2018</t>
  </si>
  <si>
    <t xml:space="preserve"> 2.7 </t>
  </si>
  <si>
    <t xml:space="preserve"> XC14072023.7 </t>
  </si>
  <si>
    <t>Ligação Predial de Água em Mureta de Concreto, Provisória ou Definitiva, com Fornecimento de Material, inclusive Mureta e Hidrômetro, Rede DN 50mm - Rev 03_10/2022</t>
  </si>
  <si>
    <t xml:space="preserve"> 3 </t>
  </si>
  <si>
    <t>DEMOLIÇÕES</t>
  </si>
  <si>
    <t xml:space="preserve"> 3.1 </t>
  </si>
  <si>
    <t xml:space="preserve"> 97636 </t>
  </si>
  <si>
    <t>DEMOLIÇÃO PARCIAL DE PAVIMENTO ASFÁLTICO, DE FORMA MECANIZADA, SEM REAPROVEITAMENTO. AF_12/2017</t>
  </si>
  <si>
    <t xml:space="preserve"> 3.4 </t>
  </si>
  <si>
    <t xml:space="preserve"> 97622 </t>
  </si>
  <si>
    <t>DEMOLIÇÃO DE ALVENARIA DE BLOCO FURADO, DE FORMA MANUAL, SEM REAPROVEITAMENTO. AF_12/2017</t>
  </si>
  <si>
    <t>m³</t>
  </si>
  <si>
    <t xml:space="preserve"> 4 </t>
  </si>
  <si>
    <t>INFRAESTRUTURA</t>
  </si>
  <si>
    <t xml:space="preserve"> 4.1 </t>
  </si>
  <si>
    <t>MOVIMENTO DE TERRA</t>
  </si>
  <si>
    <t xml:space="preserve"> 4.1.1 </t>
  </si>
  <si>
    <t xml:space="preserve"> 101140 </t>
  </si>
  <si>
    <t>ESCAVAÇÃO HORIZONTAL, INCLUINDO ESCARIFICAÇÃO, CARGA, DESCARGA E TRANSPORTE EM SOLO DE 2A CATEGORIA COM TRATOR DE ESTEIRAS (150HP/LÂMINA: 3,18M3) E CAMINHÃO BASCULANTE DE 10M3, DMT ATÉ 200M. AF_07/2020</t>
  </si>
  <si>
    <t xml:space="preserve"> 4.1.2 </t>
  </si>
  <si>
    <t xml:space="preserve"> 101260 </t>
  </si>
  <si>
    <t>ESCAVAÇÃO VERTICAL PARA  EDIFICAÇÃO, COM CARGA, DESCARGA E TRANSPORTE DE SOLO DE 1ª CATEGORIA, COM ESCAVADEIRA HIDRÁULICA (CAÇAMBA: 0,8 M³ / 111HP), FROTA DE 9 CAMINHÕES BASCULANTES DE 10 M³, DMT DE 6 KM E VELOCIDADE MÉDIA 22 KM/H. AF_05/2020</t>
  </si>
  <si>
    <t xml:space="preserve"> 4.1.3 </t>
  </si>
  <si>
    <t xml:space="preserve"> 95875 </t>
  </si>
  <si>
    <t>TRANSPORTE COM CAMINHÃO BASCULANTE DE 10 M³, EM VIA URBANA PAVIMENTADA, DMT ATÉ 30 KM (UNIDADE: M3XKM). AF_07/2020</t>
  </si>
  <si>
    <t>M3XKM</t>
  </si>
  <si>
    <t xml:space="preserve"> 4.1.4 </t>
  </si>
  <si>
    <t xml:space="preserve"> 100974 </t>
  </si>
  <si>
    <t>CARGA, MANOBRA E DESCARGA DE SOLOS E MATERIAIS GRANULARES EM CAMINHÃO BASCULANTE 10 M³ - CARGA COM PÁ CARREGADEIRA (CAÇAMBA DE 1,7 A 2,8 M³ / 128 HP) E DESCARGA LIVRE (UNIDADE: M3). AF_07/2020</t>
  </si>
  <si>
    <t xml:space="preserve"> 4.2 </t>
  </si>
  <si>
    <t>CORTINA DE CONTENÇÃO</t>
  </si>
  <si>
    <t xml:space="preserve"> 4.2.1 </t>
  </si>
  <si>
    <t xml:space="preserve"> XC13062023-1 </t>
  </si>
  <si>
    <t>CORTINA DE CONTENÇÃO, base CIRCULAR diâmetro 0.30m em concreto bombeável, inclusive ferragem, concreto, lançamento com bomba [BASEADO EM SINAPI 100651]</t>
  </si>
  <si>
    <t xml:space="preserve"> 4.2.2 </t>
  </si>
  <si>
    <t xml:space="preserve"> 89998 </t>
  </si>
  <si>
    <t>ARMAÇÃO DE CINTA DE ALVENARIA ESTRUTURAL; DIÂMETRO DE 10,0 MM. AF_09/2021</t>
  </si>
  <si>
    <t>KG</t>
  </si>
  <si>
    <t xml:space="preserve"> 4.2.3 </t>
  </si>
  <si>
    <t xml:space="preserve"> 92882 </t>
  </si>
  <si>
    <t>ARMAÇÃO UTILIZANDO AÇO CA-25 DE 6,3 MM - MONTAGEM. AF_06/2022</t>
  </si>
  <si>
    <t xml:space="preserve"> 4.3 </t>
  </si>
  <si>
    <t>FUNDAÇÃO</t>
  </si>
  <si>
    <t xml:space="preserve"> 4.3.1 </t>
  </si>
  <si>
    <t>ESTACAS</t>
  </si>
  <si>
    <t xml:space="preserve"> 4.3.1.1 </t>
  </si>
  <si>
    <t xml:space="preserve"> 100651 </t>
  </si>
  <si>
    <t>ESTACA HÉLICE CONTÍNUA, DIÂMETRO DE 30 CM, INCLUSO CONCRETO FCK=30MPA E ARMADURA MÍNIMA (EXCLUSIVE MOBILIZAÇÃO, DESMOBILIZAÇÃO E BOMBEAMENTO). AF_12/2019</t>
  </si>
  <si>
    <t xml:space="preserve"> 4.3.1.2 </t>
  </si>
  <si>
    <t xml:space="preserve"> 103673 </t>
  </si>
  <si>
    <t>LANÇAMENTO COM USO DE BOMBA, ADENSAMENTO E ACABAMENTO DE CONCRETO EM ESTRUTURAS. AF_02/2022</t>
  </si>
  <si>
    <t xml:space="preserve"> 4.3.2 </t>
  </si>
  <si>
    <t>BLOCO DE COROAMENTO/ VIGA BALDRAME</t>
  </si>
  <si>
    <t xml:space="preserve"> 4.3.2.1 </t>
  </si>
  <si>
    <t xml:space="preserve"> 96557 </t>
  </si>
  <si>
    <t>CONCRETAGEM DE BLOCOS DE COROAMENTO E VIGAS BALDRAMES, FCK 30 MPA, COM USO DE BOMBA  LANÇAMENTO, ADENSAMENTO E ACABAMENTO. AF_06/2017</t>
  </si>
  <si>
    <t xml:space="preserve"> 4.3.2.2 </t>
  </si>
  <si>
    <t xml:space="preserve"> 96523 </t>
  </si>
  <si>
    <t>ESCAVAÇÃO MANUAL PARA BLOCO DE COROAMENTO OU SAPATA (INCLUINDO ESCAVAÇÃO PARA COLOCAÇÃO DE FÔRMAS). AF_06/2017</t>
  </si>
  <si>
    <t xml:space="preserve"> 4.3.2.3 </t>
  </si>
  <si>
    <t xml:space="preserve"> 96540 </t>
  </si>
  <si>
    <t>FABRICAÇÃO, MONTAGEM E DESMONTAGEM DE FÔRMA PARA BLOCO DE COROAMENTO, EM CHAPA DE MADEIRA COMPENSADA RESINADA, E=17 MM, 4 UTILIZAÇÕES. AF_06/2017</t>
  </si>
  <si>
    <t xml:space="preserve"> 4.3.2.4 </t>
  </si>
  <si>
    <t xml:space="preserve"> 93358 </t>
  </si>
  <si>
    <t>ESCAVAÇÃO MANUAL DE VALA COM PROFUNDIDADE MENOR OU IGUAL A 1,30 M. AF_02/2021</t>
  </si>
  <si>
    <t xml:space="preserve"> 4.3.2.5 </t>
  </si>
  <si>
    <t xml:space="preserve"> 97087 </t>
  </si>
  <si>
    <t>CAMADA SEPARADORA PARA EXECUÇÃO DE RADIER, PISO DE CONCRETO OU LAJE SOBRE SOLO, EM LONA PLÁSTICA. AF_09/2021</t>
  </si>
  <si>
    <t xml:space="preserve"> 4.3.2.6 </t>
  </si>
  <si>
    <t xml:space="preserve"> 92762 </t>
  </si>
  <si>
    <t>ARMAÇÃO DE PILAR OU VIGA DE ESTRUTURA CONVENCIONAL DE CONCRETO ARMADO UTILIZANDO AÇO CA-50 DE 10,0 MM - MONTAGEM. AF_06/2022</t>
  </si>
  <si>
    <t xml:space="preserve"> 4.3.2.7 </t>
  </si>
  <si>
    <t xml:space="preserve"> 96547 </t>
  </si>
  <si>
    <t>ARMAÇÃO DE BLOCO, VIGA BALDRAME OU SAPATA UTILIZANDO AÇO CA-50 DE 12,5 MM - MONTAGEM. AF_06/2017</t>
  </si>
  <si>
    <t xml:space="preserve"> 4.3.2.8 </t>
  </si>
  <si>
    <t xml:space="preserve"> 96548 </t>
  </si>
  <si>
    <t>ARMAÇÃO DE BLOCO, VIGA BALDRAME OU SAPATA UTILIZANDO AÇO CA-50 DE 16 MM - MONTAGEM. AF_06/2017</t>
  </si>
  <si>
    <t xml:space="preserve"> 4.3.2.9 </t>
  </si>
  <si>
    <t xml:space="preserve"> 96544 </t>
  </si>
  <si>
    <t>ARMAÇÃO DE BLOCO, VIGA BALDRAME OU SAPATA UTILIZANDO AÇO CA-50 DE 6,3 MM - MONTAGEM. AF_06/2017</t>
  </si>
  <si>
    <t xml:space="preserve"> 4.3.2.10 </t>
  </si>
  <si>
    <t xml:space="preserve"> 94974 </t>
  </si>
  <si>
    <t>CONCRETO MAGRO PARA LASTRO, TRAÇO 1:4,5:4,5 (EM MASSA SECA DE CIMENTO/ AREIA MÉDIA/ BRITA 1) - PREPARO MANUAL. AF_05/2021</t>
  </si>
  <si>
    <t xml:space="preserve"> 4.3.2.11 </t>
  </si>
  <si>
    <t xml:space="preserve"> 96549 </t>
  </si>
  <si>
    <t>ARMAÇÃO DE BLOCO, VIGA BALDRAME OU SAPATA UTILIZANDO AÇO CA-50 DE 20 MM - MONTAGEM. AF_06/2017</t>
  </si>
  <si>
    <t xml:space="preserve"> 4.3.2.12 </t>
  </si>
  <si>
    <t xml:space="preserve"> 96550 </t>
  </si>
  <si>
    <t>ARMAÇÃO DE BLOCO, VIGA BALDRAME OU SAPATA UTILIZANDO AÇO CA-50 DE 25 MM - MONTAGEM. AF_06/2017</t>
  </si>
  <si>
    <t xml:space="preserve"> 4.3.2.13 </t>
  </si>
  <si>
    <t xml:space="preserve"> 96545 </t>
  </si>
  <si>
    <t>ARMAÇÃO DE BLOCO, VIGA BALDRAME OU SAPATA UTILIZANDO AÇO CA-50 DE 8 MM - MONTAGEM. AF_06/2017</t>
  </si>
  <si>
    <t xml:space="preserve"> 4.3.2.14 </t>
  </si>
  <si>
    <t xml:space="preserve"> 96543 </t>
  </si>
  <si>
    <t>ARMAÇÃO DE BLOCO, VIGA BALDRAME E SAPATA UTILIZANDO AÇO CA-60 DE 5 MM - MONTAGEM. AF_06/2017</t>
  </si>
  <si>
    <t xml:space="preserve"> 5 </t>
  </si>
  <si>
    <t>ESTRUTURAS</t>
  </si>
  <si>
    <t xml:space="preserve"> 5.1 </t>
  </si>
  <si>
    <t xml:space="preserve"> 97088 </t>
  </si>
  <si>
    <t>ARMAÇÃO PARA EXECUÇÃO DE RADIER, PISO DE CONCRETO OU LAJE SOBRE SOLO, COM USO DE TELA Q-92. AF_09/2021</t>
  </si>
  <si>
    <t xml:space="preserve"> 5.2 </t>
  </si>
  <si>
    <t xml:space="preserve"> 104466 </t>
  </si>
  <si>
    <t>COMPOSIÇÃO PARAMÉTRICA PARA FORNECIMENTO E MONTAGEM DE ESTRUTURA METÁLICA PARA ESTRUTURA PRINCIPAL DE EDIFICAÇÕES (PILARES, VIGAS E CONTRAVENTAMENTO). AF_11/2022</t>
  </si>
  <si>
    <t xml:space="preserve"> 5.3 </t>
  </si>
  <si>
    <t xml:space="preserve"> xc14072025.3 </t>
  </si>
  <si>
    <t>LAJE TIPO MACIÇA PREMOLDADA PARA PISO CARGA 350kg/m2 VAO 3,5m ALTURA E SOBRECARGA ,CONFORME PROJETO INSTALADA</t>
  </si>
  <si>
    <t xml:space="preserve"> 5.4 </t>
  </si>
  <si>
    <t xml:space="preserve"> 2343 </t>
  </si>
  <si>
    <t>ORSE</t>
  </si>
  <si>
    <t>(MODIFICADO) PLACA DE , (POLIESTIRENO EXPANDIDO/EPS (ISOPOR), TIPO 2F, BLOCO) APLICADO</t>
  </si>
  <si>
    <t xml:space="preserve"> 5.5 </t>
  </si>
  <si>
    <t xml:space="preserve"> XC14072024.3 </t>
  </si>
  <si>
    <t>CONCRETAGEM DE EDIFICAÇÕES (PAREDES E LAJES) , COM CONCRETO USINADO BOMBEÁVEL FCK 30 MPA - LANÇAMENTO, ADENSAMENTO E ACABAMENTO</t>
  </si>
  <si>
    <t xml:space="preserve"> 6 </t>
  </si>
  <si>
    <t>ALVENARIA E VEDAÇÃO/ DIVISÓRIAS</t>
  </si>
  <si>
    <t xml:space="preserve"> 6.1 </t>
  </si>
  <si>
    <t xml:space="preserve"> 103322 </t>
  </si>
  <si>
    <t>ALVENARIA DE VEDAÇÃO DE BLOCOS CERÂMICOS FURADOS NA VERTICAL DE 9X19X39 CM (ESPESSURA 9 CM) E ARGAMASSA DE ASSENTAMENTO COM PREPARO EM BETONEIRA. AF_12/2021</t>
  </si>
  <si>
    <t xml:space="preserve"> 6.2 </t>
  </si>
  <si>
    <t xml:space="preserve"> 96368 </t>
  </si>
  <si>
    <t>(modificado)PAREDE COM PLACAS DE GESSO ACARTONADO (DRYWALL), (COM INSTALAÇÃO DE LÃ DE VIDRO),PARA USO INTERNO COM DUAS FACES DUPLAS E ESTRUTURA METÁLICA COM GUIAS DUPLAS, SEM VÃOS. AF_06/2017</t>
  </si>
  <si>
    <t xml:space="preserve"> 6.3 </t>
  </si>
  <si>
    <t xml:space="preserve"> 102253 </t>
  </si>
  <si>
    <t>DIVISORIA SANITÁRIA, TIPO CABINE, EM GRANITO CINZA POLIDO, ESP = 3CM, ASSENTADO COM ARGAMASSA COLANTE AC III-E, EXCLUSIVE FERRAGENS. AF_01/2021</t>
  </si>
  <si>
    <t xml:space="preserve"> 6.4 </t>
  </si>
  <si>
    <t xml:space="preserve"> 103335 </t>
  </si>
  <si>
    <t>ALVENARIA DE VEDAÇÃO DE BLOCOS CERÂMICOS FURADOS NA HORIZONTAL DE 14X9X19 CM (ESPESSURA 14 CM, BLOCO DEITADO) E ARGAMASSA DE ASSENTAMENTO COM PREPARO MANUAL. AF_12/2021</t>
  </si>
  <si>
    <t xml:space="preserve"> 6.5 </t>
  </si>
  <si>
    <t xml:space="preserve"> 102235 </t>
  </si>
  <si>
    <t>DIVISÓRIA FIXA EM VIDRO TEMPERADO 10 MM, SEM ABERTURA. AF_01/2021_PS</t>
  </si>
  <si>
    <t xml:space="preserve"> 7 </t>
  </si>
  <si>
    <t>JUNTA DE DILATAÇÃO</t>
  </si>
  <si>
    <t xml:space="preserve"> 7.1 </t>
  </si>
  <si>
    <t xml:space="preserve"> 98575 </t>
  </si>
  <si>
    <t>TRATAMENTO DE JUNTA DE DILATAÇÃO, COM TARUGO DE POLIETILENO E SELANTE PU, INCLUSO PREENCHIMENTO COM ESPUMA EXPANSIVA PU. AF_06/2018</t>
  </si>
  <si>
    <t xml:space="preserve"> 7.2 </t>
  </si>
  <si>
    <t xml:space="preserve"> XC14072023.8 </t>
  </si>
  <si>
    <t>JUNTA DE DILATAÇÃO PARA APLICAÇÃO EM PISO DE CONCRETO</t>
  </si>
  <si>
    <t xml:space="preserve"> 7.3 </t>
  </si>
  <si>
    <t xml:space="preserve"> XC13062023-6 </t>
  </si>
  <si>
    <t>IMPERMEABILIZAÇÃO DE JUNTA DE DILATAÇÃO (FACHADA)</t>
  </si>
  <si>
    <t xml:space="preserve"> 8 </t>
  </si>
  <si>
    <t>AR CONDICIONADO</t>
  </si>
  <si>
    <t xml:space="preserve"> 8.1 </t>
  </si>
  <si>
    <t>MATERIAIS (TUBULAÇÃO DE COBRE)</t>
  </si>
  <si>
    <t xml:space="preserve"> 8.1.1 </t>
  </si>
  <si>
    <t xml:space="preserve"> 103289 </t>
  </si>
  <si>
    <t>TUBO EM COBRE FLEXÍVEL, DN 1/4", COM ISOLAMENTO, INSTALADO EM FORRO, PARA RAMAL DE ALIMENTAÇÃO DE AR CONDICIONADO, INCLUSO FIXADOR. AF_11/2021</t>
  </si>
  <si>
    <t xml:space="preserve"> 8.1.2 </t>
  </si>
  <si>
    <t xml:space="preserve"> 103291 </t>
  </si>
  <si>
    <t>TUBO EM COBRE FLEXÍVEL, DN 1/2", COM ISOLAMENTO, INSTALADO EM FORRO, PARA RAMAL DE ALIMENTAÇÃO DE AR CONDICIONADO, INCLUSO FIXADOR. AF_11/2021</t>
  </si>
  <si>
    <t xml:space="preserve"> 8.1.3 </t>
  </si>
  <si>
    <t xml:space="preserve"> 103290 </t>
  </si>
  <si>
    <t>TUBO EM COBRE FLEXÍVEL, DN 3/8", COM ISOLAMENTO, INSTALADO EM FORRO, PARA RAMAL DE ALIMENTAÇÃO DE AR CONDICIONADO, INCLUSO FIXADOR. AF_11/2021</t>
  </si>
  <si>
    <t xml:space="preserve"> 8.1.4 </t>
  </si>
  <si>
    <t xml:space="preserve"> XC04072023.1 </t>
  </si>
  <si>
    <t>[BASEADO EM SINAPI 103290] TUBO EM COBRE FLEXÍVEL, DN 3/4", COM ISOLAMENTO, INSTALADO EM FORRO, PARA RAMAL DE ALIMENTAÇÃO DE AR CONDICIONADO, INCLUSO FIXADOR.</t>
  </si>
  <si>
    <t xml:space="preserve"> 8.1.5 </t>
  </si>
  <si>
    <t xml:space="preserve"> 103292 </t>
  </si>
  <si>
    <t>TUBO EM COBRE FLEXÍVEL, DN 5/8", COM ISOLAMENTO, INSTALADO EM FORRO, PARA RAMAL DE ALIMENTAÇÃO DE AR CONDICIONADO, INCLUSO FIXADOR. AF_11/2021</t>
  </si>
  <si>
    <t xml:space="preserve"> 8.1.6 </t>
  </si>
  <si>
    <t xml:space="preserve"> XC04072023.2 </t>
  </si>
  <si>
    <t>[BASEADO EM SINAPI 103292] TUBO EM COBRE FLEXÍVEL, DN 7/8", COM ISOLAMENTO, INSTALADO EM FORRO, PARA RAMAL DE ALIMENTAÇÃO DE AR CONDICIONADO, INCLUSO FIXADOR.</t>
  </si>
  <si>
    <t xml:space="preserve"> 8.1.7 </t>
  </si>
  <si>
    <t xml:space="preserve"> XC14072023.9 </t>
  </si>
  <si>
    <t>[BASEADO EM SINAPI 103290] TUBO EM COBRE FLEXÍVEL, DN 1 5/8 ", COM ISOLAMENTO, INSTALADO EM FORRO, PARA RAMAL DE ALIMENTAÇÃO DE AR CONDICIONADO, INCLUSO FIXADOR</t>
  </si>
  <si>
    <t xml:space="preserve"> 8.1.9 </t>
  </si>
  <si>
    <t xml:space="preserve"> 00044327 </t>
  </si>
  <si>
    <t>COLA PARA TUBOS E MANTAS ELASTOMERICAS, A BASE DE SOLVENTE</t>
  </si>
  <si>
    <t>L</t>
  </si>
  <si>
    <t xml:space="preserve"> 8.2 </t>
  </si>
  <si>
    <t>SISTEMA ELÉTRICO / LÓGICO</t>
  </si>
  <si>
    <t xml:space="preserve"> 8.2.1 </t>
  </si>
  <si>
    <t xml:space="preserve"> 00002678 </t>
  </si>
  <si>
    <t>ELETRODUTO DE PVC RIGIDO SOLDAVEL, CLASSE B, DE 25 MM</t>
  </si>
  <si>
    <t xml:space="preserve"> 8.2.2 </t>
  </si>
  <si>
    <t xml:space="preserve"> 00021130 </t>
  </si>
  <si>
    <t>ELETRODUTO EM ACO GALVANIZADO ELETROLITICO, SEMI-PESADO, DIAMETRO 1 1/2", PAREDE DE 1,20 MM</t>
  </si>
  <si>
    <t xml:space="preserve"> 8.2.3 </t>
  </si>
  <si>
    <t xml:space="preserve"> XC23062023.2 </t>
  </si>
  <si>
    <t>CABO SHIELD BLINDADO 2 VIAS (2X1 mm) PARA SINAL 100 mts  INSTALADO EM ELETROCALHA OU PERFILADO - FORNECIMENTO E INSTALAÇÃO.</t>
  </si>
  <si>
    <t xml:space="preserve"> 9 </t>
  </si>
  <si>
    <t>REVESTIMENTO</t>
  </si>
  <si>
    <t xml:space="preserve"> 9.1 </t>
  </si>
  <si>
    <t>REVESTIMENTO INTERNO</t>
  </si>
  <si>
    <t xml:space="preserve"> 9.1.1 </t>
  </si>
  <si>
    <t xml:space="preserve"> 87900 </t>
  </si>
  <si>
    <t>CHAPISCO APLICADO EM ALVENARIA (COM PRESENÇA DE VÃOS) E ESTRUTURAS DE CONCRETO DE FACHADA, COM ROLO PARA TEXTURA ACRÍLICA.  ARGAMASSA TRAÇO 1:4 E EMULSÃO POLIMÉRICA (ADESIVO) COM PREPARO EM BETONEIRA 400L. AF_10/2022</t>
  </si>
  <si>
    <t xml:space="preserve"> 9.1.2 </t>
  </si>
  <si>
    <t xml:space="preserve"> 87529 </t>
  </si>
  <si>
    <t>MASSA ÚNICA, PARA RECEBIMENTO DE PINTURA, EM ARGAMASSA TRAÇO 1:2:8, PREPARO MECÂNICO COM BETONEIRA 400L, APLICADA MANUALMENTE EM FACES INTERNAS DE PAREDES, ESPESSURA DE 20MM, COM EXECUÇÃO DE TALISCAS. AF_06/2014</t>
  </si>
  <si>
    <t xml:space="preserve"> 9.1.3 </t>
  </si>
  <si>
    <t xml:space="preserve"> 104611 </t>
  </si>
  <si>
    <t>REVESTIMENTO CERÂMICO PARA PAREDES INTERNAS COM PLACAS TIPO ESMALTADA EXTRA DE DIMENSÕES 60X60 CM APLICADAS NA ALTURA INTEIRA DAS PAREDES. AF_02/2023_PE</t>
  </si>
  <si>
    <t xml:space="preserve"> 9.1.4 </t>
  </si>
  <si>
    <t xml:space="preserve"> 98688 </t>
  </si>
  <si>
    <t>RODAPÉ EM POLIESTIRENO, ALTURA 5 CM. AF_09/2020</t>
  </si>
  <si>
    <t xml:space="preserve"> 9.2 </t>
  </si>
  <si>
    <t>REVESTIMENTO EXTERNO</t>
  </si>
  <si>
    <t xml:space="preserve"> 9.2.1 </t>
  </si>
  <si>
    <t xml:space="preserve"> 87799 </t>
  </si>
  <si>
    <t>EMBOÇO OU MASSA ÚNICA EM ARGAMASSA TRAÇO 1:2:8, PREPARO MANUAL, APLICADA MANUALMENTE EM PANOS CEGOS DE FACHADA (SEM PRESENÇA DE VÃOS), ESPESSURA DE 35 MM. AF_08/2022</t>
  </si>
  <si>
    <t xml:space="preserve"> 9.2.2 </t>
  </si>
  <si>
    <t xml:space="preserve"> 87905 </t>
  </si>
  <si>
    <t>CHAPISCO APLICADO EM ALVENARIA (COM PRESENÇA DE VÃOS) E ESTRUTURAS DE CONCRETO DE FACHADA, COM COLHER DE PEDREIRO.  ARGAMASSA TRAÇO 1:3 COM PREPARO EM BETONEIRA 400L. AF_10/2022</t>
  </si>
  <si>
    <t xml:space="preserve"> 9.3 </t>
  </si>
  <si>
    <t>REVESTIMENTO ACÚSTICO</t>
  </si>
  <si>
    <t xml:space="preserve"> 9.3.1 </t>
  </si>
  <si>
    <t xml:space="preserve"> 00003412 </t>
  </si>
  <si>
    <t>PAINEL DE LA DE VIDRO SEM REVESTIMENTO PSI 20, E = 25 MM, DE 1200 X 600 MM</t>
  </si>
  <si>
    <t xml:space="preserve"> 10 </t>
  </si>
  <si>
    <t>PINTURA</t>
  </si>
  <si>
    <t xml:space="preserve"> 10.1 </t>
  </si>
  <si>
    <t>PINTURA INTERNA</t>
  </si>
  <si>
    <t xml:space="preserve"> 10.1.1 </t>
  </si>
  <si>
    <t xml:space="preserve"> 88485 </t>
  </si>
  <si>
    <t>FUNDO SELADOR ACRÍLICO, APLICAÇÃO MANUAL EM PAREDE, UMA DEMÃO. AF_04/2023</t>
  </si>
  <si>
    <t xml:space="preserve"> 10.1.2 </t>
  </si>
  <si>
    <t xml:space="preserve"> 88497 </t>
  </si>
  <si>
    <t>EMASSAMENTO COM MASSA LÁTEX, APLICAÇÃO EM PAREDE, DUAS DEMÃOS, LIXAMENTO MANUAL. AF_04/2023</t>
  </si>
  <si>
    <t xml:space="preserve"> 10.1.3 </t>
  </si>
  <si>
    <t xml:space="preserve"> 88489 </t>
  </si>
  <si>
    <t>PINTURA LÁTEX ACRÍLICA PREMIUM, APLICAÇÃO MANUAL EM PAREDES, DUAS DEMÃOS. AF_04/2023</t>
  </si>
  <si>
    <t xml:space="preserve"> 10.2 </t>
  </si>
  <si>
    <t>PINTURA EXTERNA</t>
  </si>
  <si>
    <t xml:space="preserve"> 10.2.1 </t>
  </si>
  <si>
    <t xml:space="preserve"> 88413 </t>
  </si>
  <si>
    <t>APLICAÇÃO MANUAL DE FUNDO SELADOR ACRÍLICO EM SUPERFÍCIES EXTERNAS DE SACADA DE EDIFÍCIOS DE MÚLTIPLOS PAVIMENTOS. AF_06/2014</t>
  </si>
  <si>
    <t xml:space="preserve"> 10.2.2 </t>
  </si>
  <si>
    <t xml:space="preserve"> 96126 </t>
  </si>
  <si>
    <t>APLICAÇÃO MANUAL DE MASSA ACRÍLICA EM PANOS DE FACHADA COM PRESENÇA DE VÃOS, DE EDIFÍCIOS DE MÚLTIPLOS PAVIMENTOS, UMA DEMÃO. AF_05/2017</t>
  </si>
  <si>
    <t xml:space="preserve"> 10.2.3 </t>
  </si>
  <si>
    <t xml:space="preserve"> 88420 </t>
  </si>
  <si>
    <t>APLICAÇÃO MANUAL DE PINTURA COM TINTA TEXTURIZADA ACRÍLICA EM SUPERFÍCIES EXTERNAS DE SACADA DE EDIFÍCIOS DE MÚLTIPLOS PAVIMENTOS, UMA COR. AF_06/2014</t>
  </si>
  <si>
    <t xml:space="preserve"> 10.2.4 </t>
  </si>
  <si>
    <t xml:space="preserve"> 102507 </t>
  </si>
  <si>
    <t>PINTURA DE DEMARCAÇÃO DE VAGA COM TINTA EPÓXI, E = 10 CM, APLICAÇÃO MANUAL. AF_05/2021</t>
  </si>
  <si>
    <t xml:space="preserve"> 11 </t>
  </si>
  <si>
    <t>IMPERMEABILIZAÇÃO</t>
  </si>
  <si>
    <t xml:space="preserve"> 11.1 </t>
  </si>
  <si>
    <t xml:space="preserve"> XC23062023.1 </t>
  </si>
  <si>
    <t>[BASEADO EM SINAPI 98546] IMPERMEABILIZAÇÃO DE SUPERFÍCIE COM MANTA ASFÁLTICA, UMA CAMADA, INCLUSIVE APLICAÇÃO DE PRIMER ASFÁLTICO, E=4MM.</t>
  </si>
  <si>
    <t xml:space="preserve"> 11.2 </t>
  </si>
  <si>
    <t xml:space="preserve"> 98557 </t>
  </si>
  <si>
    <t>IMPERMEABILIZAÇÃO DE SUPERFÍCIE COM EMULSÃO ASFÁLTICA, 2 DEMÃOS AF_06/2018</t>
  </si>
  <si>
    <t xml:space="preserve"> 11.3 </t>
  </si>
  <si>
    <t xml:space="preserve"> 98556 </t>
  </si>
  <si>
    <t>IMPERMEABILIZAÇÃO DE SUPERFÍCIE COM ARGAMASSA POLIMÉRICA / MEMBRANA ACRÍLICA, 4 DEMÃOS, REFORÇADA COM VÉU DE POLIÉSTER (MAV). AF_06/2018</t>
  </si>
  <si>
    <t xml:space="preserve"> 11.4 </t>
  </si>
  <si>
    <t xml:space="preserve"> 98558 </t>
  </si>
  <si>
    <t>TRATAMENTO DE RALO OU PONTO EMERGENTE COM ARGAMASSA POLIMÉRICA / MEMBRANA ACRÍLICA REFORÇADO COM VÉU DE POLIÉSTER (MAV). AF_06/2018</t>
  </si>
  <si>
    <t xml:space="preserve"> 11.5 </t>
  </si>
  <si>
    <t xml:space="preserve"> XC14072024.4 </t>
  </si>
  <si>
    <t>REPARO/COLAGEM DE ESTRUTURAS DE CONCRETO COM ADESIVO ESTRUTURAL A BASE DE EPOXI, E=2 MM</t>
  </si>
  <si>
    <t xml:space="preserve"> 11.6 </t>
  </si>
  <si>
    <t xml:space="preserve"> 87632 </t>
  </si>
  <si>
    <t>CONTRAPISO EM ARGAMASSA TRAÇO 1:4 (CIMENTO E AREIA), PREPARO MANUAL, APLICADO EM ÁREAS SECAS SOBRE LAJE, ADERIDO, ACABAMENTO NÃO REFORÇADO, ESPESSURA 3CM. AF_07/2021</t>
  </si>
  <si>
    <t xml:space="preserve"> 12 </t>
  </si>
  <si>
    <t>PISO</t>
  </si>
  <si>
    <t xml:space="preserve"> 12.1 </t>
  </si>
  <si>
    <t xml:space="preserve"> 101727 </t>
  </si>
  <si>
    <t>PISO VINÍLICO SEMI-FLEXÍVEL EM PLACAS, PADRÃO LISO, ESPESSURA 3,2 MM, FIXADO COM COLA. AF_09/2020</t>
  </si>
  <si>
    <t xml:space="preserve"> 12.2 </t>
  </si>
  <si>
    <t xml:space="preserve"> 87255 </t>
  </si>
  <si>
    <t>REVESTIMENTO CERÂMICO PARA PISO COM PLACAS TIPO ESMALTADA EXTRA DE DIMENSÕES 60X60 CM APLICADA EM AMBIENTES DE ÁREA MENOR QUE 5 M2. AF_02/2023_PE</t>
  </si>
  <si>
    <t xml:space="preserve"> 12.3 </t>
  </si>
  <si>
    <t xml:space="preserve"> 101092 </t>
  </si>
  <si>
    <t>PISO EM GRANITO APLICADO EM CALÇADAS OU PISOS EXTERNOS. AF_05/2020</t>
  </si>
  <si>
    <t xml:space="preserve"> 12.4 </t>
  </si>
  <si>
    <t xml:space="preserve"> 87702 </t>
  </si>
  <si>
    <t>CONTRAPISO EM ARGAMASSA TRAÇO 1:4 (CIMENTO E AREIA), PREPARO MANUAL, APLICADO EM ÁREAS SECAS SOBRE LAJE, NÃO ADERIDO, ACABAMENTO NÃO REFORÇADO, ESPESSURA 6CM. AF_07/2021</t>
  </si>
  <si>
    <t xml:space="preserve"> 12.5 </t>
  </si>
  <si>
    <t xml:space="preserve"> 94991 </t>
  </si>
  <si>
    <t>EXECUÇÃO DE PASSEIO (CALÇADA) OU PISO DE CONCRETO COM CONCRETO MOLDADO IN LOCO, USINADO C20, ACABAMENTO CONVENCIONAL, NÃO ARMADO. AF_08/2022</t>
  </si>
  <si>
    <t xml:space="preserve"> 12.6 </t>
  </si>
  <si>
    <t xml:space="preserve"> 98679 </t>
  </si>
  <si>
    <t>PISO CIMENTADO, TRAÇO 1:3 (CIMENTO E AREIA), ACABAMENTO LISO, ESPESSURA 2,0 CM, PREPARO MECÂNICO DA ARGAMASSA. AF_09/2020</t>
  </si>
  <si>
    <t xml:space="preserve"> 12.7 </t>
  </si>
  <si>
    <t xml:space="preserve"> 98671 </t>
  </si>
  <si>
    <t>PISO EM GRANITO APLICADO EM AMBIENTES INTERNOS. AF_09/2020</t>
  </si>
  <si>
    <t xml:space="preserve"> 12.8 </t>
  </si>
  <si>
    <t xml:space="preserve"> 170213 </t>
  </si>
  <si>
    <t>SBC</t>
  </si>
  <si>
    <t>PISO ELEVADO 18cm EM AGLOMERADO COM REVESTIMENTO EM CARPETE</t>
  </si>
  <si>
    <t xml:space="preserve"> 12.9 </t>
  </si>
  <si>
    <t xml:space="preserve"> 97096 </t>
  </si>
  <si>
    <t>CONCRETAGEM DE RADIER, PISO DE CONCRETO OU LAJE SOBRE SOLO, FCK 30 MPA - LANÇAMENTO, ADENSAMENTO E ACABAMENTO. AF_09/2021</t>
  </si>
  <si>
    <t xml:space="preserve"> 12.10 </t>
  </si>
  <si>
    <t xml:space="preserve"> 97097 </t>
  </si>
  <si>
    <t>ACABAMENTO POLIDO PARA PISO DE CONCRETO ARMADO OU LAJE SOBRE SOLO DE ALTA RESISTÊNCIA. AF_09/2021</t>
  </si>
  <si>
    <t xml:space="preserve"> 12.11 </t>
  </si>
  <si>
    <t xml:space="preserve"> 101094 </t>
  </si>
  <si>
    <t>PISO PODOTÁTIL DE ALERTA OU DIRECIONAL, DE BORRACHA, ASSENTADO SOBRE ARGAMASSA. AF_05/2020</t>
  </si>
  <si>
    <t xml:space="preserve"> 12.12 </t>
  </si>
  <si>
    <t xml:space="preserve"> 104658 </t>
  </si>
  <si>
    <t>PISO PODOTÁTIL DE ALERTA OU DIRECIONAL, DE CONCRETO, ASSENTADO SOBRE ARGAMASSA. AF_05/2023</t>
  </si>
  <si>
    <t xml:space="preserve"> 12.13 </t>
  </si>
  <si>
    <t xml:space="preserve"> 12.14 </t>
  </si>
  <si>
    <t xml:space="preserve"> 97113 </t>
  </si>
  <si>
    <t>APLICAÇÃO DE LONA PLÁSTICA PARA EXECUÇÃO DE PAVIMENTOS DE CONCRETO. AF_04/2022</t>
  </si>
  <si>
    <t xml:space="preserve"> 13 </t>
  </si>
  <si>
    <t>FORRO</t>
  </si>
  <si>
    <t xml:space="preserve"> 13.1 </t>
  </si>
  <si>
    <t xml:space="preserve"> XC13062024-1 </t>
  </si>
  <si>
    <t>FORRO DE FIBRA MINERAL EM PLACAS DE 625 X 625 MM, E = 15/16 MM, BORDA REBAIXADA, COM PINTURA ANTIMOFO, APOIADO EM PERFIL DE ACO GALVANIZADO COM 24 MM DE BASE - INSTALADO</t>
  </si>
  <si>
    <t xml:space="preserve"> 14 </t>
  </si>
  <si>
    <t>ESQUADRIAS</t>
  </si>
  <si>
    <t xml:space="preserve"> 14.1 </t>
  </si>
  <si>
    <t xml:space="preserve"> XC14072024.7 </t>
  </si>
  <si>
    <t>PORTA DE CORRER DE VIDRO TEMPERADO DE 10 MM INCLUSIVE ACESSÓRIOS, DIMENSÕES (1,30 X 2,10) M ,  INCLUSIVE COMPLEMENTOS DE VIDRO TEMPERADO DE 10MM,  PARA FECHAMENTO., DIMENSÕES  (1,20 X 0,90)M</t>
  </si>
  <si>
    <t xml:space="preserve"> 14.2 </t>
  </si>
  <si>
    <t xml:space="preserve"> 102185 </t>
  </si>
  <si>
    <t>PORTA DE ABRIR COM MOLA HIDRÁULICA, EM VIDRO TEMPERADO, 2 FOLHAS DE 90X210 CM, ESPESSURA DD 10MM, INCLUSIVE ACESSÓRIOS. AF_01/2021</t>
  </si>
  <si>
    <t xml:space="preserve"> 14.3 </t>
  </si>
  <si>
    <t xml:space="preserve"> 102184 </t>
  </si>
  <si>
    <t>PORTA DE ABRIR COM MOLA HIDRÁULICA, EM VIDRO TEMPERADO, 90X210 CM, ESPESSURA 10 MM, INCLUSIVE ACESSÓRIOS. AF_01/2021</t>
  </si>
  <si>
    <t xml:space="preserve"> 14.4 </t>
  </si>
  <si>
    <t xml:space="preserve"> XC22062023.1 </t>
  </si>
  <si>
    <t>[BASEADO EM SINAPI 102185] PORTA DE ABRIR COM MOLA HIDRÁULICA, EM VIDRO TEMPERADO, 2 FOLHAS DE 80X210 CM, ESPESSURA DD 10MM, INCLUSIVE ACESSÓRIOS.</t>
  </si>
  <si>
    <t xml:space="preserve"> 190616 </t>
  </si>
  <si>
    <t>BOX EM VIDRO LAMINADO 8mm COM PORTA O,85x1,80m PARA SANITARIO</t>
  </si>
  <si>
    <t xml:space="preserve"> 14.5 </t>
  </si>
  <si>
    <t xml:space="preserve"> 91328 </t>
  </si>
  <si>
    <t>KIT DE PORTA DE MADEIRA FRISADA, SEMI-OCA (LEVE OU MÉDIA), PADRÃO MÉDIO 60X210CM, ESPESSURA DE 3CM, ITENS INCLUSOS: DOBRADIÇAS, MONTAGEM E INSTALAÇÃO DO BATENTE, SEM FECHADURA - FORNECIMENTO E INSTALAÇÃO. AF_12/2019</t>
  </si>
  <si>
    <t xml:space="preserve"> 14.6 </t>
  </si>
  <si>
    <t xml:space="preserve"> 90849 </t>
  </si>
  <si>
    <t>KIT DE PORTA DE MADEIRA PARA PINTURA, SEMI-OCA (LEVE OU MÉDIA), PADRÃO MÉDIO, 80X210CM, ESPESSURA DE 3,5CM, ITENS INCLUSOS: DOBRADIÇAS, MONTAGEM E INSTALAÇÃO DO BATENTE, SEM FECHADURA - FORNECIMENTO E INSTALAÇÃO. AF_12/2019</t>
  </si>
  <si>
    <t xml:space="preserve"> 14.7 </t>
  </si>
  <si>
    <t xml:space="preserve"> 90844 </t>
  </si>
  <si>
    <t>KIT DE PORTA DE MADEIRA PARA PINTURA, SEMI-OCA (LEVE OU MÉDIA), PADRÃO MÉDIO, 90X210CM, ESPESSURA DE 3,5CM, ITENS INCLUSOS: DOBRADIÇAS, MONTAGEM E INSTALAÇÃO DO BATENTE, FECHADURA COM EXECUÇÃO DO FURO - FORNECIMENTO E INSTALAÇÃO. AF_12/2019</t>
  </si>
  <si>
    <t xml:space="preserve"> 14.8 </t>
  </si>
  <si>
    <t xml:space="preserve"> 94569 </t>
  </si>
  <si>
    <t>JANELA DE ALUMÍNIO TIPO MAXIM-AR, COM VIDROS REFLETIVO , BATENTE E FERRAGENS. EXCLUSIVE ALIZAR, ACABAMENTO E CONTRAMARCO. FORNECIMENTO E INSTALAÇÃO. AF_12/2019</t>
  </si>
  <si>
    <t xml:space="preserve"> 15 </t>
  </si>
  <si>
    <t>CORTINA DE VIDRO</t>
  </si>
  <si>
    <t xml:space="preserve"> 15.1 </t>
  </si>
  <si>
    <t xml:space="preserve"> xc-00000012023 </t>
  </si>
  <si>
    <t>Fornecimento e instalação de fachada em pele de vidro, linha Citta Due Alcoa, em vidro laminado 4+4 prata refletivo  contendo janelas maxi mar  m2</t>
  </si>
  <si>
    <t xml:space="preserve"> 16 </t>
  </si>
  <si>
    <t>LOUÇA E METAIS</t>
  </si>
  <si>
    <t xml:space="preserve"> 16.1 </t>
  </si>
  <si>
    <t xml:space="preserve"> 86932 </t>
  </si>
  <si>
    <t>VASO SANITÁRIO SIFONADO COM CAIXA ACOPLADA LOUÇA BRANCA - PADRÃO MÉDIO, INCLUSO ENGATE FLEXÍVEL EM METAL CROMADO, 1/2  X 40CM - FORNECIMENTO E INSTALAÇÃO. AF_01/2020</t>
  </si>
  <si>
    <t xml:space="preserve"> 16.2 </t>
  </si>
  <si>
    <t xml:space="preserve"> 95472 </t>
  </si>
  <si>
    <t>VASO SANITARIO SIFONADO CONVENCIONAL PARA PCD SEM FURO FRONTAL COM LOUÇA BRANCA SEM ASSENTO, INCLUSO CONJUNTO DE LIGAÇÃO PARA BACIA SANITÁRIA AJUSTÁVEL - FORNECIMENTO E INSTALAÇÃO. AF_01/2020</t>
  </si>
  <si>
    <t xml:space="preserve"> 16.3 </t>
  </si>
  <si>
    <t xml:space="preserve"> 100849 </t>
  </si>
  <si>
    <t>ASSENTO SANITÁRIO CONVENCIONAL - FORNECIMENTO E INSTALACAO. AF_01/2020</t>
  </si>
  <si>
    <t xml:space="preserve"> 16.4 </t>
  </si>
  <si>
    <t xml:space="preserve"> 100868 </t>
  </si>
  <si>
    <t>BARRA DE APOIO RETA, EM ACO INOX POLIDO, COMPRIMENTO 80 CM,  FIXADA NA PAREDE - FORNECIMENTO E INSTALAÇÃO. AF_01/2020</t>
  </si>
  <si>
    <t xml:space="preserve"> 16.5 </t>
  </si>
  <si>
    <t xml:space="preserve"> 100860 </t>
  </si>
  <si>
    <t>CHUVEIRO ELÉTRICO COMUM CORPO PLÁSTICO, TIPO DUCHA  FORNECIMENTO E INSTALAÇÃO. AF_01/2020</t>
  </si>
  <si>
    <t xml:space="preserve"> 16.6 </t>
  </si>
  <si>
    <t xml:space="preserve"> 100858 </t>
  </si>
  <si>
    <t>MICTÓRIO SIFONADO LOUÇA BRANCA  PADRÃO MÉDIO  FORNECIMENTO E INSTALAÇÃO. AF_01/2020</t>
  </si>
  <si>
    <t xml:space="preserve"> 16.7 </t>
  </si>
  <si>
    <t xml:space="preserve"> 93441 </t>
  </si>
  <si>
    <t>BANCADA GRANITO CINZA  150 X 60 CM, COM CUBA DE EMBUTIR DE AÇO, VÁLVULA AMERICANA EM METAL, SIFÃO FLEXÍVEL EM PVC, ENGATE FLEXÍVEL 30 CM, TORNEIRA CROMADA LONGA, DE PAREDE, 1/2 OU 3/4, P/ COZINHA, PADRÃO POPULAR - FORNEC. E INSTALAÇÃO. AF_01/2020</t>
  </si>
  <si>
    <t xml:space="preserve"> 16.8 </t>
  </si>
  <si>
    <t xml:space="preserve"> 93396 </t>
  </si>
  <si>
    <t>BANCADA GRANITO CINZA,  50 X 60 CM, INCL. CUBA DE EMBUTIR OVAL LOUÇA BRANCA 35 X 50 CM, VÁLVULA METAL CROMADO, SIFÃO FLEXÍVEL PVC, ENGATE 30 CM FLEXÍVEL PLÁSTICO E TORNEIRA CROMADA DE MESA, PADRÃO POPULAR - FORNEC. E INSTALAÇÃO. AF_01/2020</t>
  </si>
  <si>
    <t xml:space="preserve"> 17 </t>
  </si>
  <si>
    <t>INSTALAÇÕES HIDROSSANITÁRIAS</t>
  </si>
  <si>
    <t xml:space="preserve"> 17.1 </t>
  </si>
  <si>
    <t>DRENAGEM E REUSO</t>
  </si>
  <si>
    <t xml:space="preserve"> 17.1.1 </t>
  </si>
  <si>
    <t xml:space="preserve"> 102118 </t>
  </si>
  <si>
    <t>BOMBA CENTRÍFUGA, TRIFÁSICA, 3 CV OU 2,96 HP, HM 34 A 40 M, Q 8,6 A 14,8 M3/H - FORNECIMENTO E INSTALAÇÃO. AF_12/2020</t>
  </si>
  <si>
    <t xml:space="preserve"> 17.1.2 </t>
  </si>
  <si>
    <t xml:space="preserve"> 94792 </t>
  </si>
  <si>
    <t>REGISTRO DE GAVETA BRUTO, LATÃO, ROSCÁVEL, 1", COM ACABAMENTO E CANOPLA CROMADOS - FORNECIMENTO E INSTALAÇÃO. AF_08/2021</t>
  </si>
  <si>
    <t xml:space="preserve"> 17.1.3 </t>
  </si>
  <si>
    <t xml:space="preserve"> 89987 </t>
  </si>
  <si>
    <t>REGISTRO DE GAVETA BRUTO, LATÃO, ROSCÁVEL, 3/4", COM ACABAMENTO E CANOPLA CROMADOS - FORNECIMENTO E INSTALAÇÃO. AF_08/2021</t>
  </si>
  <si>
    <t xml:space="preserve"> 17.1.4 </t>
  </si>
  <si>
    <t xml:space="preserve"> 94793 </t>
  </si>
  <si>
    <t>REGISTRO DE GAVETA BRUTO, LATÃO, ROSCÁVEL, 1 1/4", COM ACABAMENTO E CANOPLA CROMADOS - FORNECIMENTO E INSTALAÇÃO. AF_08/2021</t>
  </si>
  <si>
    <t xml:space="preserve"> 17.1.5 </t>
  </si>
  <si>
    <t xml:space="preserve"> 99629 </t>
  </si>
  <si>
    <t>VÁLVULA DE RETENÇÃO VERTICAL, DE BRONZE, ROSCÁVEL, 1" - FORNECIMENTO E INSTALAÇÃO. AF_08/2021</t>
  </si>
  <si>
    <t xml:space="preserve"> 17.1.6 </t>
  </si>
  <si>
    <t xml:space="preserve"> 103012 </t>
  </si>
  <si>
    <t>VÁLVULA DE RETENÇÃO, DE BRONZE, PÉ COM CRIVOS, ROSCÁVEL, 1 1/4" - FORNECIMENTO E INSTALAÇÃO. AF_08/2021</t>
  </si>
  <si>
    <t xml:space="preserve"> 17.1.7 </t>
  </si>
  <si>
    <t xml:space="preserve"> 89572 </t>
  </si>
  <si>
    <t>ADAPTADOR CURTO COM BOLSA E ROSCA PARA REGISTRO, PVC, SOLDÁVEL, DN 40MM X 1.1/4 , INSTALADO EM PRUMADA DE ÁGUA - FORNECIMENTO E INSTALAÇÃO. AF_06/2022</t>
  </si>
  <si>
    <t xml:space="preserve"> 17.1.8 </t>
  </si>
  <si>
    <t xml:space="preserve"> 89436 </t>
  </si>
  <si>
    <t>ADAPTADOR CURTO COM BOLSA E ROSCA PARA REGISTRO, PVC, SOLDÁVEL, DN 32MM X 1 , INSTALADO EM RAMAL DE DISTRIBUIÇÃO DE ÁGUA - FORNECIMENTO E INSTALAÇÃO. AF_06/2022</t>
  </si>
  <si>
    <t xml:space="preserve"> 17.1.9 </t>
  </si>
  <si>
    <t xml:space="preserve"> 94652 </t>
  </si>
  <si>
    <t>TUBO, PVC, SOLDÁVEL, DN 60 MM, INSTALADO EM RESERVAÇÃO DE ÁGUA DE EDIFICAÇÃO QUE POSSUA RESERVATÓRIO DE FIBRA/FIBROCIMENTO   FORNECIMENTO E INSTALAÇÃO. AF_06/2016</t>
  </si>
  <si>
    <t xml:space="preserve"> 17.1.10 </t>
  </si>
  <si>
    <t xml:space="preserve"> 91788 </t>
  </si>
  <si>
    <t>(COMPOSIÇÃO REPRESENTATIVA) DO SERVIÇO DE INSTALAÇÃO DE TUBOS DE PVC, SOLDÁVEL, ÁGUA FRIA, DN 50 MM (INSTALADO EM PRUMADA), INCLUSIVE CONEXÕES, CORTES E FIXAÇÕES, PARA PRÉDIOS. AF_10/2015</t>
  </si>
  <si>
    <t xml:space="preserve"> 17.1.11 </t>
  </si>
  <si>
    <t xml:space="preserve"> 91787 </t>
  </si>
  <si>
    <t>(COMPOSIÇÃO REPRESENTATIVA) DO SERVIÇO DE INSTALAÇÃO DE TUBOS DE PVC, SOLDÁVEL, ÁGUA FRIA, DN 40 MM (INSTALADO EM PRUMADA), INCLUSIVE CONEXÕES, CORTES E FIXAÇÕES, PARA PRÉDIOS. AF_10/2015</t>
  </si>
  <si>
    <t xml:space="preserve"> 17.1.12 </t>
  </si>
  <si>
    <t xml:space="preserve"> 91786 </t>
  </si>
  <si>
    <t>(COMPOSIÇÃO REPRESENTATIVA) DO SERVIÇO DE INSTALAÇÃO TUBOS DE PVC, SOLDÁVEL, ÁGUA FRIA, DN 32 MM (INSTALADO EM RAMAL, SUB-RAMAL, RAMAL DE DISTRIBUIÇÃO OU PRUMADA), INCLUSIVE CONEXÕES, CORTES E FIXAÇÕES, PARA PRÉDIOS. AF_10/2015</t>
  </si>
  <si>
    <t xml:space="preserve"> 17.1.13 </t>
  </si>
  <si>
    <t xml:space="preserve"> 91785 </t>
  </si>
  <si>
    <t>(COMPOSIÇÃO REPRESENTATIVA) DO SERVIÇO DE INSTALAÇÃO DE TUBOS DE PVC, SOLDÁVEL, ÁGUA FRIA, DN 25 MM (INSTALADO EM RAMAL, SUB-RAMAL, RAMAL DE DISTRIBUIÇÃO OU PRUMADA), INCLUSIVE CONEXÕES, CORTES E FIXAÇÕES, PARA PRÉDIOS. AF_10/2015</t>
  </si>
  <si>
    <t xml:space="preserve"> 17.1.14 </t>
  </si>
  <si>
    <t xml:space="preserve"> 91793 </t>
  </si>
  <si>
    <t>(COMPOSIÇÃO REPRESENTATIVA) DO SERVIÇO DE INSTALAÇÃO DE TUBO DE PVC, SÉRIE NORMAL, ESGOTO PREDIAL, DN 50 MM (INSTALADO EM RAMAL DE DESCARGA OU RAMAL DE ESGOTO SANITÁRIO), INCLUSIVE CONEXÕES, CORTES E FIXAÇÕES PARA, PRÉDIOS. AF_10/2015</t>
  </si>
  <si>
    <t xml:space="preserve"> 17.1.15 </t>
  </si>
  <si>
    <t xml:space="preserve"> 91792 </t>
  </si>
  <si>
    <t>(COMPOSIÇÃO REPRESENTATIVA) DO SERVIÇO DE INSTALAÇÃO DE TUBO DE PVC, SÉRIE NORMAL, ESGOTO PREDIAL, DN 40 MM (INSTALADO EM RAMAL DE DESCARGA OU RAMAL DE ESGOTO SANITÁRIO), INCLUSIVE CONEXÕES, CORTES E FIXAÇÕES, PARA PRÉDIOS. AF_10/2015</t>
  </si>
  <si>
    <t xml:space="preserve"> 17.1.16 </t>
  </si>
  <si>
    <t xml:space="preserve"> 91790 </t>
  </si>
  <si>
    <t>(COMPOSIÇÃO REPRESENTATIVA) DO SERVIÇO DE INSTALAÇÃO DE TUBOS DE PVC, SÉRIE R, ÁGUA PLUVIAL, DN 100 MM (INSTALADO EM RAMAL DE ENCAMINHAMENTO, OU CONDUTORES VERTICAIS), INCLUSIVE CONEXÕES, CORTES E FIXAÇÕES, PARA PRÉDIOS. AF_10/2015</t>
  </si>
  <si>
    <t xml:space="preserve"> 17.1.17 </t>
  </si>
  <si>
    <t xml:space="preserve"> 91789 </t>
  </si>
  <si>
    <t>(COMPOSIÇÃO REPRESENTATIVA) DO SERVIÇO DE INSTALAÇÃO DE TUBOS DE PVC, SÉRIE R, ÁGUA PLUVIAL, DN 75 MM (INSTALADO EM RAMAL DE ENCAMINHAMENTO, OU CONDUTORES VERTICAIS), INCLUSIVE CONEXÕES, CORTE E FIXAÇÕES, PARA PRÉDIOS. AF_10/2015</t>
  </si>
  <si>
    <t xml:space="preserve"> 17.1.18 </t>
  </si>
  <si>
    <t xml:space="preserve"> 97904 </t>
  </si>
  <si>
    <t>CAIXA ENTERRADA HIDRÁULICA RETANGULAR EM ALVENARIA COM TIJOLOS CERÂMICOS MACIÇOS, DIMENSÕES INTERNAS: 1X1X0,6 M PARA REDE DE ESGOTO. AF_12/2020</t>
  </si>
  <si>
    <t xml:space="preserve"> 17.1.19 </t>
  </si>
  <si>
    <t xml:space="preserve"> 99253 </t>
  </si>
  <si>
    <t>CAIXA ENTERRADA HIDRÁULICA RETANGULAR EM ALVENARIA COM TIJOLOS CERÂMICOS MACIÇOS, DIMENSÕES INTERNAS: 0,6X0,6X0,6 M PARA REDE DE DRENAGEM. AF_12/2020</t>
  </si>
  <si>
    <t xml:space="preserve"> 17.1.20 </t>
  </si>
  <si>
    <t xml:space="preserve"> 97903 </t>
  </si>
  <si>
    <t>CAIXA ENTERRADA HIDRÁULICA RETANGULAR EM ALVENARIA COM TIJOLOS CERÂMICOS MACIÇOS, DIMENSÕES INTERNAS: 0,8X0,8X0,6 M PARA REDE DE ESGOTO. AF_12/2020</t>
  </si>
  <si>
    <t xml:space="preserve"> 17.1.21 </t>
  </si>
  <si>
    <t xml:space="preserve"> 89707 </t>
  </si>
  <si>
    <t>CAIXA SIFONADA, PVC, DN 100 X 100 X 50 MM, JUNTA ELÁSTICA, FORNECIDA E INSTALADA EM RAMAL DE DESCARGA OU EM RAMAL DE ESGOTO SANITÁRIO. AF_08/2022</t>
  </si>
  <si>
    <t xml:space="preserve"> 17.1.22 </t>
  </si>
  <si>
    <t xml:space="preserve"> 89491 </t>
  </si>
  <si>
    <t>CAIXA SIFONADA, PVC, DN 150 X 185 X 75 MM, FORNECIDA E INSTALADA EM RAMAIS DE ENCAMINHAMENTO DE ÁGUA PLUVIAL. AF_06/2022</t>
  </si>
  <si>
    <t xml:space="preserve"> 17.1.23 </t>
  </si>
  <si>
    <t xml:space="preserve"> 97961 </t>
  </si>
  <si>
    <t>CAIXA PARA BOCA DE LOBO COMBINADA COM GRELHA RETANGULAR, EM ALVENARIA COM BLOCOS DE CONCRETO, DIMENSÕES INTERNAS: 1,3X1X1,2 M. AF_12/2020</t>
  </si>
  <si>
    <t xml:space="preserve"> 17.1.24 </t>
  </si>
  <si>
    <t xml:space="preserve"> 86884 </t>
  </si>
  <si>
    <t>ENGATE FLEXÍVEL EM PLÁSTICO BRANCO, 1/2 X 30CM - FORNECIMENTO E INSTALAÇÃO. AF_01/2020</t>
  </si>
  <si>
    <t xml:space="preserve"> 17.1.25 </t>
  </si>
  <si>
    <t xml:space="preserve"> 86914 </t>
  </si>
  <si>
    <t>TORNEIRA CROMADA 1/2 OU 3/4 PARA TANQUE, PADRÃO MÉDIO - FORNECIMENTO E INSTALAÇÃO. AF_01/2020</t>
  </si>
  <si>
    <t xml:space="preserve"> 17.1.26 </t>
  </si>
  <si>
    <t xml:space="preserve"> 86915 </t>
  </si>
  <si>
    <t>TORNEIRA CROMADA DE MESA, 1/2 OU 3/4, PARA LAVATÓRIO, PADRÃO MÉDIO - FORNECIMENTO E INSTALAÇÃO. AF_01/2020</t>
  </si>
  <si>
    <t xml:space="preserve"> 17.1.27 </t>
  </si>
  <si>
    <t xml:space="preserve"> 052731 </t>
  </si>
  <si>
    <t>CAIXA D'AGUA EM POLIETILENO 15000 LITROS COM TAMPA</t>
  </si>
  <si>
    <t xml:space="preserve"> 17.2 </t>
  </si>
  <si>
    <t>AGUA FRIA</t>
  </si>
  <si>
    <t xml:space="preserve"> 17.2.1 </t>
  </si>
  <si>
    <t xml:space="preserve"> 104112 </t>
  </si>
  <si>
    <t>(COMPOSIÇÃO REPRESENTATIVA) LIGAÇÃO PREDIAL DE ÁGUA, REDE DN 50 MM, RAMAL PREDIAL DE 20 MM, L = 2,0 M, LARGURA DA VALA = 0,65 M; COM COLAR DE TOMADA DE PVC; ESCAVAÇÃO MECANIZADA, PREPARO DE FUNDO DE VALA E REATERRO COMPACTADO. AF_06/2022</t>
  </si>
  <si>
    <t xml:space="preserve"> 17.2.2 </t>
  </si>
  <si>
    <t xml:space="preserve"> 89957 </t>
  </si>
  <si>
    <t>PONTO DE CONSUMO TERMINAL DE ÁGUA FRIA (SUBRAMAL) COM TUBULAÇÃO DE PVC, DN 25 MM, INSTALADO EM RAMAL DE ÁGUA, INCLUSOS RASGO E CHUMBAMENTO EM ALVENARIA. AF_12/2014</t>
  </si>
  <si>
    <t xml:space="preserve"> 17.2.3 </t>
  </si>
  <si>
    <t xml:space="preserve"> 17.2.4 </t>
  </si>
  <si>
    <t xml:space="preserve"> 17.2.5 </t>
  </si>
  <si>
    <t xml:space="preserve"> 17.2.6 </t>
  </si>
  <si>
    <t xml:space="preserve"> 17.2.7 </t>
  </si>
  <si>
    <t xml:space="preserve"> 050800 </t>
  </si>
  <si>
    <t>BARRILETE DISTR.PVC SOLDAVEL CAIXA (ATE COLUNAS) POR PAV.</t>
  </si>
  <si>
    <t xml:space="preserve"> 17.3 </t>
  </si>
  <si>
    <t>ESGOTO</t>
  </si>
  <si>
    <t xml:space="preserve"> 17.3.1 </t>
  </si>
  <si>
    <t xml:space="preserve"> 104130 </t>
  </si>
  <si>
    <t>(COMPOSIÇÃO REPRESENTATIVA) LIGAÇÃO PREDIAL DE ESGOTO, REDE DN 150 MM, COLETOR PREDIAL DN 100 MM, L = 4,0 M, LARGURA DA VALA = 0,65 M; COM SELIM E CURVA 90 GRAUS; ESCAVAÇÃO MECANIZADA, PREPARO DE FUNDO DE VALA E REATERRO COMPACTADO. AF_06/2022</t>
  </si>
  <si>
    <t xml:space="preserve"> 17.3.2 </t>
  </si>
  <si>
    <t xml:space="preserve"> 104356 </t>
  </si>
  <si>
    <t>TERMINAL DE VENTILAÇÃO, PVC, SÉRIE NORMAL, ESGOTO PREDIAL, DN 100 MM, JUNTA SOLDÁVEL, FORNECIDO E INSTALADO EM PRUMADA DE ESGOTO SANITÁRIO OU VENTILAÇÃO. AF_08/2022</t>
  </si>
  <si>
    <t xml:space="preserve"> 17.3.3 </t>
  </si>
  <si>
    <t xml:space="preserve"> 104676 </t>
  </si>
  <si>
    <t>CONJUNTO DE PONTOS DE COLETA DE ESGOTO PARA BANHEIRO (RAMAL DE ESGOTO SANITÁRIO), EM PVC SÉRIE NORMAL, COM  TUBOS, CONEXÕES, RALOS, CAIXAS SIFONADAS, CORTES E FIXAÇÕES EM PRÉDIO COM PRUMADA DE DESCIDA DE ESGOTO DENTRO DO BANHEIRO. AF_05/2023</t>
  </si>
  <si>
    <t xml:space="preserve"> 17.3.4 </t>
  </si>
  <si>
    <t xml:space="preserve"> 89708 </t>
  </si>
  <si>
    <t>CAIXA SIFONADA, PVC, DN 150 X 185 X 75 MM, JUNTA ELÁSTICA, FORNECIDA E INSTALADA EM RAMAL DE DESCARGA OU EM RAMAL DE ESGOTO SANITÁRIO. AF_08/2022</t>
  </si>
  <si>
    <t xml:space="preserve"> 17.3.5 </t>
  </si>
  <si>
    <t xml:space="preserve"> 98110 </t>
  </si>
  <si>
    <t>CAIXA DE GORDURA PEQUENA (CAPACIDADE: 19 L), CIRCULAR, EM PVC, DIÂMETRO INTERNO= 0,3 M. AF_12/2020</t>
  </si>
  <si>
    <t xml:space="preserve"> 17.3.6 </t>
  </si>
  <si>
    <t xml:space="preserve"> 97994 </t>
  </si>
  <si>
    <t>BASE PARA POÇO DE VISITA RETANGULAR PARA  ESGOTO, EM ALVENARIA COM BLOCOS DE CONCRETO, DIMENSÕES INTERNAS = 1X1 M, PROFUNDIDADE = 1,40 M, EXCLUINDO TAMPÃO. AF_12/2020_PA</t>
  </si>
  <si>
    <t xml:space="preserve"> 17.3.7 </t>
  </si>
  <si>
    <t xml:space="preserve"> 97980 </t>
  </si>
  <si>
    <t>BASE PARA POÇO DE VISITA CIRCULAR PARA  ESGOTO, EM ALVENARIA COM TIJOLOS CERÂMICOS MACIÇOS, DIÂMETRO INTERNO = 0,80 M, PROFUNDIDADE = 1,40 M, EXCLUINDO TAMPÃO. AF_12/2020_PA</t>
  </si>
  <si>
    <t xml:space="preserve"> 17.3.8 </t>
  </si>
  <si>
    <t xml:space="preserve"> 97902 </t>
  </si>
  <si>
    <t>CAIXA ENTERRADA HIDRÁULICA RETANGULAR EM ALVENARIA COM TIJOLOS CERÂMICOS MACIÇOS, DIMENSÕES INTERNAS: 0,6X0,6X0,6 M PARA REDE DE ESGOTO. AF_12/2020</t>
  </si>
  <si>
    <t xml:space="preserve"> 17.3.9 </t>
  </si>
  <si>
    <t xml:space="preserve"> 17.3.10 </t>
  </si>
  <si>
    <t xml:space="preserve"> 104327 </t>
  </si>
  <si>
    <t>RALO SIFONADO REDONDO, PVC, DN 100 X 40 MM, JUNTA SOLDÁVEL, FORNECIDO E INSTALADO EM RAMAL DE DESCARGA OU EM RAMAL DE ESGOTO SANITÁRIO. AF_08/2022</t>
  </si>
  <si>
    <t xml:space="preserve"> 17.3.11 </t>
  </si>
  <si>
    <t xml:space="preserve"> 053171 </t>
  </si>
  <si>
    <t>PONTO ESGOTO PRIMARIO PVC</t>
  </si>
  <si>
    <t xml:space="preserve"> 17.3.12 </t>
  </si>
  <si>
    <t xml:space="preserve"> 053025 </t>
  </si>
  <si>
    <t>PONTO ESGOTO SANITARIO PRIMARIO PVC (MICTORIO)</t>
  </si>
  <si>
    <t xml:space="preserve"> 17.3.13 </t>
  </si>
  <si>
    <t xml:space="preserve"> 053027 </t>
  </si>
  <si>
    <t>PONTO ESGOTO SANITARIO PRIMARIO PVC (VASO)</t>
  </si>
  <si>
    <t xml:space="preserve"> 17.4 </t>
  </si>
  <si>
    <t>ESTAÇÃO ELEVATÓRIA</t>
  </si>
  <si>
    <t xml:space="preserve"> 17.4.1 </t>
  </si>
  <si>
    <t xml:space="preserve"> 102113 </t>
  </si>
  <si>
    <t>BOMBA CENTRÍFUGA, TRIFÁSICA, 1 CV OU 0,99 HP, HM 14 A 40 M, Q 0,6 A 8,4 M3/H - FORNECIMENTO E INSTALAÇÃO. AF_12/2020</t>
  </si>
  <si>
    <t xml:space="preserve"> 17.4.2 </t>
  </si>
  <si>
    <t xml:space="preserve"> 94493 </t>
  </si>
  <si>
    <t>REGISTRO DE ESFERA, PVC, SOLDÁVEL, COM VOLANTE, DN  60 MM - FORNECIMENTO E INSTALAÇÃO. AF_08/2021</t>
  </si>
  <si>
    <t xml:space="preserve"> 17.4.3 </t>
  </si>
  <si>
    <t xml:space="preserve"> 97955 </t>
  </si>
  <si>
    <t>CAIXA COM GRELHA DUPLA RETANGULAR, EM ALVENARIA COM BLOCOS DE CONCRETO, DIMENSÕES INTERNAS: 0,5X2,2X1 M. AF_12/2020</t>
  </si>
  <si>
    <t xml:space="preserve"> 17.4.4 </t>
  </si>
  <si>
    <t xml:space="preserve"> 17.4.5 </t>
  </si>
  <si>
    <t xml:space="preserve"> 98115 </t>
  </si>
  <si>
    <t>TAMPA CIRCULAR PARA ESGOTO E DRENAGEM, EM CONCRETO PRÉ-MOLDADO, DIÂMETRO INTERNO = 0,60 M E ALTURA = 0,10 M. AF_12/2020</t>
  </si>
  <si>
    <t xml:space="preserve"> 18 </t>
  </si>
  <si>
    <t>INSTALAÇÕES ELÉTRICAS</t>
  </si>
  <si>
    <t xml:space="preserve"> 18.1 </t>
  </si>
  <si>
    <t>PONTO DE ELÉTRICOS</t>
  </si>
  <si>
    <t xml:space="preserve"> 18.1.1 </t>
  </si>
  <si>
    <t xml:space="preserve"> 104473 </t>
  </si>
  <si>
    <t>COMPOSIÇÃO PARAMÉTRICA DE PONTO ELÉTRICO DE ILUMINAÇÃO, COM INTERRUPTOR SIMPLES, EM EDIFÍCIO RESIDENCIAL COM ELETRODUTO EMBUTIDO EM RASGOS NAS PAREDES, INCLUSO TOMADA, ELETRODUTO, CABO, RASGO E CHUMBAMENTO (SEM LUMINÁRIA E LÂMPADA). AF_11/2022</t>
  </si>
  <si>
    <t xml:space="preserve"> 18.1.2 </t>
  </si>
  <si>
    <t xml:space="preserve"> 104476 </t>
  </si>
  <si>
    <t>COMPOSIÇÃO PARAMÉTRICA DE PONTO ELÉTRICO DE TOMADA DE USO ESPECÍFICO 2P+T (20A/250V) EM EDIFÍCIO RESIDENCIAL COM ELETRODUTO EMBUTIDO EM RASGOS NAS PAREDES, INCLUSO TOMADA, ELETRODUTO, CABO, RASGO, QUEBRA E CHUMBAMENTO (EXCETO CHUVEIRO). AF_11/2022</t>
  </si>
  <si>
    <t xml:space="preserve"> 18.1.3 </t>
  </si>
  <si>
    <t xml:space="preserve"> 104475 </t>
  </si>
  <si>
    <t>COMPOSIÇÃO PARAMÉTRICA DE PONTO ELÉTRICO DE TOMADA DE USO GERAL 2P+T (10A/250V) EM EDIFÍCIO RESIDENCIAL COM ELETRODUTO EMBUTIDO EM RASGOS NAS PAREDES, INCLUSO TOMADA, ELETRODUTO, CABO, RASGO, QUEBRA E CHUMBAMENTO. AF_11/2022</t>
  </si>
  <si>
    <t xml:space="preserve"> 18.1.4 </t>
  </si>
  <si>
    <t xml:space="preserve"> 104474 </t>
  </si>
  <si>
    <t>COMPOSIÇÃO PARAMÉTRICA DE PONTO ELÉTRICO DE ILUMINAÇÃO, COM INTERRUPTOR PARALELO, EM EDIFÍCIO RESIDENCIAL COM ELETRODUTO EMBUTIDO EM RASGOS NAS PAREDES, INCLUSO CAIXA ELÉTRICA, MÓDULO DE TOMADA, ELETRODUTO, CABO, RASGO, QUEBRA E CHUMBAMENTO (SEM LUMINÁRIA E LÂMPADA). AF_11/2022</t>
  </si>
  <si>
    <t xml:space="preserve"> 18.1.5 </t>
  </si>
  <si>
    <t xml:space="preserve"> 104481 </t>
  </si>
  <si>
    <t>COMPOSIÇÃO PARAMÉTRICA DE PONTO ELÉTRICO DE TOMADA PARA CHUVEIRO (20A/250V) EM EDIFÍCIO RESIDENCIAL COM ELETRODUTO EMBUTIDO EM RASGOS NAS PAREDES, INCLUSO TOMADA, ELETRODUTO, CABO, RASGO, QUEBRA E CHUMBAMENTO. AF_11/2022</t>
  </si>
  <si>
    <t xml:space="preserve"> 18.2 </t>
  </si>
  <si>
    <t>CAIXAS E QUADROS</t>
  </si>
  <si>
    <t xml:space="preserve"> 18.2.1 </t>
  </si>
  <si>
    <t xml:space="preserve"> 101938 </t>
  </si>
  <si>
    <t>CAIXA DE PROTEÇÃO PARA MEDIDOR MONOFÁSICO DE EMBUTIR - FORNECIMENTO E INSTALAÇÃO. AF_10/2020</t>
  </si>
  <si>
    <t xml:space="preserve"> 18.2.2 </t>
  </si>
  <si>
    <t xml:space="preserve"> 101875 </t>
  </si>
  <si>
    <t>QUADRO DE DISTRIBUIÇÃO DE ENERGIA EM CHAPA DE AÇO GALVANIZADO, DE EMBUTIR, COM BARRAMENTO TRIFÁSICO, PARA 12 DISJUNTORES DIN 100A - FORNECIMENTO E INSTALAÇÃO. AF_10/2020</t>
  </si>
  <si>
    <t xml:space="preserve"> 18.2.3 </t>
  </si>
  <si>
    <t xml:space="preserve"> 101883 </t>
  </si>
  <si>
    <t>QUADRO DE DISTRIBUIÇÃO DE ENERGIA EM CHAPA DE AÇO GALVANIZADO, DE EMBUTIR, COM BARRAMENTO TRIFÁSICO, PARA 18 DISJUNTORES DIN 100A - FORNECIMENTO E INSTALAÇÃO. AF_10/2020</t>
  </si>
  <si>
    <t xml:space="preserve"> 18.2.4 </t>
  </si>
  <si>
    <t xml:space="preserve"> 101879 </t>
  </si>
  <si>
    <t>QUADRO DE DISTRIBUIÇÃO DE ENERGIA EM CHAPA DE AÇO GALVANIZADO, DE EMBUTIR, COM BARRAMENTO TRIFÁSICO, PARA 24 DISJUNTORES DIN 100A - FORNECIMENTO E INSTALAÇÃO. AF_10/2020</t>
  </si>
  <si>
    <t xml:space="preserve"> 18.2.5 </t>
  </si>
  <si>
    <t xml:space="preserve"> 101880 </t>
  </si>
  <si>
    <t>QUADRO DE DISTRIBUIÇÃO DE ENERGIA EM CHAPA DE AÇO GALVANIZADO, DE EMBUTIR, COM BARRAMENTO TRIFÁSICO, PARA 30 DISJUNTORES DIN 150A - FORNECIMENTO E INSTALAÇÃO. AF_10/2020</t>
  </si>
  <si>
    <t xml:space="preserve"> 18.2.6 </t>
  </si>
  <si>
    <t xml:space="preserve"> 101877 </t>
  </si>
  <si>
    <t>QUADRO DE DISTRIBUIÇÃO DE ENERGIA EM PVC, DE EMBUTIR, SEM BARRAMENTO, PARA 3 DISJUNTORES - FORNECIMENTO E INSTALAÇÃO. AF_10/2020</t>
  </si>
  <si>
    <t xml:space="preserve"> 18.2.7 </t>
  </si>
  <si>
    <t xml:space="preserve"> 101876 </t>
  </si>
  <si>
    <t>QUADRO DE DISTRIBUIÇÃO DE ENERGIA EM PVC, DE EMBUTIR, SEM BARRAMENTO, PARA 6 DISJUNTORES - FORNECIMENTO E INSTALAÇÃO. AF_10/2020</t>
  </si>
  <si>
    <t xml:space="preserve"> 18.2.8 </t>
  </si>
  <si>
    <t xml:space="preserve"> 00039763 </t>
  </si>
  <si>
    <t>QUADRO DE DISTRIBUICAO COM BARRAMENTO TRIFASICO, DE EMBUTIR, EM CHAPA DE ACO GALVANIZADO, PARA 48 DISJUNTORES DIN, 100 A</t>
  </si>
  <si>
    <t xml:space="preserve"> 18.2.9 </t>
  </si>
  <si>
    <t xml:space="preserve"> 00012042 </t>
  </si>
  <si>
    <t>QUADRO DE DISTRIBUICAO COM BARRAMENTO TRIFASICO, DE EMBUTIR, EM CHAPA DE ACO GALVANIZADO, PARA 40 DISJUNTORES DIN, 100 A</t>
  </si>
  <si>
    <t xml:space="preserve"> 18.2.10 </t>
  </si>
  <si>
    <t xml:space="preserve"> 00014055 </t>
  </si>
  <si>
    <t>CAIXA DE PASSAGEM/ LUZ / TELEFONIA, DE EMBUTIR, EM CHAPA DE ACO GALVANIZADO, DIMENSOES 120 X 120 X *12* CM (PADRAO CONCESSIONARIA LOCAL)</t>
  </si>
  <si>
    <t xml:space="preserve"> 18.2.11 </t>
  </si>
  <si>
    <t xml:space="preserve"> 00020254 </t>
  </si>
  <si>
    <t>CAIXA DE PASSAGEM METALICA, DE SOBREPOR, COM TAMPA APARAFUSADA, DIMENSOES 15 X 15 X *10* CM</t>
  </si>
  <si>
    <t xml:space="preserve"> 18.2.12 </t>
  </si>
  <si>
    <t xml:space="preserve"> 00043096 </t>
  </si>
  <si>
    <t>CAIXA DE PASSAGEM ELETRICA DE PAREDE, DE EMBUTIR, EM TERMOPLASTICO / PVC, COM TAMPA APARAFUSADA, DIMENSOES 400 X 400 X *120* MM</t>
  </si>
  <si>
    <t xml:space="preserve"> 18.2.13 </t>
  </si>
  <si>
    <t xml:space="preserve"> XC14072034.2 </t>
  </si>
  <si>
    <t>BASEADO NA COMPOSIÇÃO SINAPI(101883)INSTALAÇÃO DE QUADROS ELÉTRICOS COMPLETO INCLUINDO DISJUNTORES</t>
  </si>
  <si>
    <t xml:space="preserve"> 18.2.14 </t>
  </si>
  <si>
    <t xml:space="preserve"> XC14072034.3 </t>
  </si>
  <si>
    <t>INSTALAÇÃO DE CAIXA DE´PASSAGEM DE SOBREPOR</t>
  </si>
  <si>
    <t xml:space="preserve"> 18.2.15 </t>
  </si>
  <si>
    <t xml:space="preserve"> XC14072034.4 </t>
  </si>
  <si>
    <t>INSTALAÇÃO DE CAIXA DE PASSAGEM DE EMBUTIR (120X120X12)CM</t>
  </si>
  <si>
    <t xml:space="preserve"> 18.2.16 </t>
  </si>
  <si>
    <t xml:space="preserve"> XC14072034.6 </t>
  </si>
  <si>
    <t>INSTALAÇÃO DE CAIXA DE PASSAGEM DE EMBUTIR (400X400X120)CM</t>
  </si>
  <si>
    <t xml:space="preserve"> 18.3 </t>
  </si>
  <si>
    <t>DISJUNTORES E DISPOSITIVOS</t>
  </si>
  <si>
    <t xml:space="preserve"> 18.3.1 </t>
  </si>
  <si>
    <t xml:space="preserve"> 101895 </t>
  </si>
  <si>
    <t>DISJUNTOR TERMOMAGNÉTICO TRIPOLAR , CORRENTE NOMINAL DE 125A - FORNECIMENTO E INSTALAÇÃO. AF_10/2020</t>
  </si>
  <si>
    <t xml:space="preserve"> 18.3.2 </t>
  </si>
  <si>
    <t xml:space="preserve"> 00002374 </t>
  </si>
  <si>
    <t>DISJUNTOR TERMOMAGNETICO TRIPOLAR 150 A / 600 V, TIPO FXD / ICC - 35 KA</t>
  </si>
  <si>
    <t xml:space="preserve"> 18.3.3 </t>
  </si>
  <si>
    <t xml:space="preserve"> 93669 </t>
  </si>
  <si>
    <t>DISJUNTOR TRIPOLAR TIPO DIN, CORRENTE NOMINAL DE 20A - FORNECIMENTO E INSTALAÇÃO. AF_10/2020</t>
  </si>
  <si>
    <t xml:space="preserve"> 18.3.4 </t>
  </si>
  <si>
    <t xml:space="preserve"> 93670 </t>
  </si>
  <si>
    <t>DISJUNTOR TRIPOLAR TIPO DIN, CORRENTE NOMINAL DE 25A - FORNECIMENTO E INSTALAÇÃO. AF_10/2020</t>
  </si>
  <si>
    <t xml:space="preserve"> 18.3.5 </t>
  </si>
  <si>
    <t xml:space="preserve"> 00002378 </t>
  </si>
  <si>
    <t>DISJUNTOR TERMOMAGNETICO TRIPOLAR 300 A / 600 V, TIPO JXD / ICC - 40 KA</t>
  </si>
  <si>
    <t xml:space="preserve"> 18.3.6 </t>
  </si>
  <si>
    <t xml:space="preserve"> 93671 </t>
  </si>
  <si>
    <t>DISJUNTOR TRIPOLAR TIPO DIN, CORRENTE NOMINAL DE 32A - FORNECIMENTO E INSTALAÇÃO. AF_10/2020</t>
  </si>
  <si>
    <t xml:space="preserve"> 18.3.7 </t>
  </si>
  <si>
    <t xml:space="preserve"> 93672 </t>
  </si>
  <si>
    <t>DISJUNTOR TRIPOLAR TIPO DIN, CORRENTE NOMINAL DE 40A - FORNECIMENTO E INSTALAÇÃO. AF_10/2020</t>
  </si>
  <si>
    <t xml:space="preserve"> 18.3.8 </t>
  </si>
  <si>
    <t xml:space="preserve"> 93673 </t>
  </si>
  <si>
    <t>DISJUNTOR TRIPOLAR TIPO DIN, CORRENTE NOMINAL DE 50A - FORNECIMENTO E INSTALAÇÃO. AF_10/2020</t>
  </si>
  <si>
    <t xml:space="preserve"> 18.3.9 </t>
  </si>
  <si>
    <t xml:space="preserve"> 00034714 </t>
  </si>
  <si>
    <t>DISJUNTOR TIPO DIN/IEC, TRIPOLAR 63 A</t>
  </si>
  <si>
    <t xml:space="preserve"> 18.3.10 </t>
  </si>
  <si>
    <t xml:space="preserve"> 00002373 </t>
  </si>
  <si>
    <t>DISJUNTOR TIPO NEMA, TRIPOLAR 60 ATE 100 A, TENSAO MAXIMA DE 415 V</t>
  </si>
  <si>
    <t xml:space="preserve"> 18.3.11 </t>
  </si>
  <si>
    <t xml:space="preserve"> 00002394 </t>
  </si>
  <si>
    <t>DISJUNTOR TERMOMAGNETICO TRIPOLAR 800 A / 600 V, TIPO LMXD</t>
  </si>
  <si>
    <t xml:space="preserve"> 18.3.12 </t>
  </si>
  <si>
    <t xml:space="preserve"> 93660 </t>
  </si>
  <si>
    <t>DISJUNTOR BIPOLAR TIPO DIN, CORRENTE NOMINAL DE 10A - FORNECIMENTO E INSTALAÇÃO. AF_10/2020</t>
  </si>
  <si>
    <t xml:space="preserve"> 18.3.13 </t>
  </si>
  <si>
    <t xml:space="preserve"> 93661 </t>
  </si>
  <si>
    <t>DISJUNTOR BIPOLAR TIPO DIN, CORRENTE NOMINAL DE 16A - FORNECIMENTO E INSTALAÇÃO. AF_10/2020</t>
  </si>
  <si>
    <t xml:space="preserve"> 18.3.14 </t>
  </si>
  <si>
    <t xml:space="preserve"> 93662 </t>
  </si>
  <si>
    <t>DISJUNTOR BIPOLAR TIPO DIN, CORRENTE NOMINAL DE 20A - FORNECIMENTO E INSTALAÇÃO. AF_10/2020</t>
  </si>
  <si>
    <t xml:space="preserve"> 18.3.15 </t>
  </si>
  <si>
    <t xml:space="preserve"> 93663 </t>
  </si>
  <si>
    <t>DISJUNTOR BIPOLAR TIPO DIN, CORRENTE NOMINAL DE 25A - FORNECIMENTO E INSTALAÇÃO. AF_10/2020</t>
  </si>
  <si>
    <t xml:space="preserve"> 18.3.16 </t>
  </si>
  <si>
    <t xml:space="preserve"> 93664 </t>
  </si>
  <si>
    <t>DISJUNTOR BIPOLAR TIPO DIN, CORRENTE NOMINAL DE 32A - FORNECIMENTO E INSTALAÇÃO. AF_10/2020</t>
  </si>
  <si>
    <t xml:space="preserve"> 18.3.17 </t>
  </si>
  <si>
    <t xml:space="preserve"> 93665 </t>
  </si>
  <si>
    <t>DISJUNTOR BIPOLAR TIPO DIN, CORRENTE NOMINAL DE 40A - FORNECIMENTO E INSTALAÇÃO. AF_10/2020</t>
  </si>
  <si>
    <t xml:space="preserve"> 18.3.18 </t>
  </si>
  <si>
    <t xml:space="preserve"> 93666 </t>
  </si>
  <si>
    <t>DISJUNTOR BIPOLAR TIPO DIN, CORRENTE NOMINAL DE 50A - FORNECIMENTO E INSTALAÇÃO. AF_10/2020</t>
  </si>
  <si>
    <t xml:space="preserve"> 18.3.19 </t>
  </si>
  <si>
    <t xml:space="preserve"> 93653 </t>
  </si>
  <si>
    <t>DISJUNTOR MONOPOLAR TIPO DIN, CORRENTE NOMINAL DE 10A - FORNECIMENTO E INSTALAÇÃO. AF_10/2020</t>
  </si>
  <si>
    <t xml:space="preserve"> 18.3.20 </t>
  </si>
  <si>
    <t xml:space="preserve"> 93654 </t>
  </si>
  <si>
    <t>DISJUNTOR MONOPOLAR TIPO DIN, CORRENTE NOMINAL DE 16A - FORNECIMENTO E INSTALAÇÃO. AF_10/2020</t>
  </si>
  <si>
    <t xml:space="preserve"> 18.3.21 </t>
  </si>
  <si>
    <t xml:space="preserve"> 93655 </t>
  </si>
  <si>
    <t>DISJUNTOR MONOPOLAR TIPO DIN, CORRENTE NOMINAL DE 20A - FORNECIMENTO E INSTALAÇÃO. AF_10/2020</t>
  </si>
  <si>
    <t xml:space="preserve"> 18.3.22 </t>
  </si>
  <si>
    <t xml:space="preserve"> 93656 </t>
  </si>
  <si>
    <t>DISJUNTOR MONOPOLAR TIPO DIN, CORRENTE NOMINAL DE 25A - FORNECIMENTO E INSTALAÇÃO. AF_10/2020</t>
  </si>
  <si>
    <t xml:space="preserve"> 18.3.23 </t>
  </si>
  <si>
    <t xml:space="preserve"> 93657 </t>
  </si>
  <si>
    <t>DISJUNTOR MONOPOLAR TIPO DIN, CORRENTE NOMINAL DE 32A - FORNECIMENTO E INSTALAÇÃO. AF_10/2020</t>
  </si>
  <si>
    <t xml:space="preserve"> 18.3.24 </t>
  </si>
  <si>
    <t xml:space="preserve"> 93658 </t>
  </si>
  <si>
    <t>DISJUNTOR MONOPOLAR TIPO DIN, CORRENTE NOMINAL DE 40A - FORNECIMENTO E INSTALAÇÃO. AF_10/2020</t>
  </si>
  <si>
    <t xml:space="preserve"> 18.3.25 </t>
  </si>
  <si>
    <t xml:space="preserve"> 101894 </t>
  </si>
  <si>
    <t>DISJUNTOR TRIPOLAR TIPO NEMA, CORRENTE NOMINAL DE 60 ATÉ 100A - FORNECIMENTO E INSTALAÇÃO. AF_10/2020</t>
  </si>
  <si>
    <t xml:space="preserve"> 18.3.26 </t>
  </si>
  <si>
    <t xml:space="preserve"> 00039455 </t>
  </si>
  <si>
    <t>DISPOSITIVO DR, 4 POLOS, SENSIBILIDADE DE 30 MA, CORRENTE DE 25 A, TIPO AC</t>
  </si>
  <si>
    <t xml:space="preserve"> 18.3.27 </t>
  </si>
  <si>
    <t xml:space="preserve"> 00039445 </t>
  </si>
  <si>
    <t>DISPOSITIVO DR, 2 POLOS, SENSIBILIDADE DE 30 MA, CORRENTE DE 25 A, TIPO AC</t>
  </si>
  <si>
    <t xml:space="preserve"> 18.3.28 </t>
  </si>
  <si>
    <t xml:space="preserve"> XC14072034.7 </t>
  </si>
  <si>
    <t>INSTALAÇÃO DE DISJUNTOR  TIPO DIM E SIMILARES INCLUSIVE DR.</t>
  </si>
  <si>
    <t xml:space="preserve"> 18.3.29 </t>
  </si>
  <si>
    <t xml:space="preserve"> XC14072034.8 </t>
  </si>
  <si>
    <t>INSTALAÇÃO DE DISJUNTOR TERMOMAGNÉTICO</t>
  </si>
  <si>
    <t xml:space="preserve"> 18.4 </t>
  </si>
  <si>
    <t>FIOS E CABOS</t>
  </si>
  <si>
    <t xml:space="preserve"> 18.4.1 </t>
  </si>
  <si>
    <t xml:space="preserve"> 92988 </t>
  </si>
  <si>
    <t>CABO DE COBRE FLEXÍVEL ISOLADO, 50 MM², ANTI-CHAMA 0,6/1,0 KV, PARA REDE ENTERRADA DE DISTRIBUIÇÃO DE ENERGIA ELÉTRICA - FORNECIMENTO E INSTALAÇÃO. AF_12/2021</t>
  </si>
  <si>
    <t xml:space="preserve"> 18.4.2 </t>
  </si>
  <si>
    <t xml:space="preserve"> 92990 </t>
  </si>
  <si>
    <t>CABO DE COBRE FLEXÍVEL ISOLADO, 70 MM², ANTI-CHAMA 0,6/1,0 KV, PARA REDE ENTERRADA DE DISTRIBUIÇÃO DE ENERGIA ELÉTRICA - FORNECIMENTO E INSTALAÇÃO. AF_12/2021</t>
  </si>
  <si>
    <t xml:space="preserve"> 18.4.3 </t>
  </si>
  <si>
    <t xml:space="preserve"> 92992 </t>
  </si>
  <si>
    <t>CABO DE COBRE FLEXÍVEL ISOLADO, 95 MM², ANTI-CHAMA 0,6/1,0 KV, PARA REDE ENTERRADA DE DISTRIBUIÇÃO DE ENERGIA ELÉTRICA - FORNECIMENTO E INSTALAÇÃO. AF_12/2021</t>
  </si>
  <si>
    <t xml:space="preserve"> 18.4.4 </t>
  </si>
  <si>
    <t xml:space="preserve"> 92994 </t>
  </si>
  <si>
    <t>CABO DE COBRE FLEXÍVEL ISOLADO, 120 MM², ANTI-CHAMA 0,6/1,0 KV, PARA REDE ENTERRADA DE DISTRIBUIÇÃO DE ENERGIA ELÉTRICA - FORNECIMENTO E INSTALAÇÃO. AF_12/2021</t>
  </si>
  <si>
    <t xml:space="preserve"> 18.4.5 </t>
  </si>
  <si>
    <t xml:space="preserve"> 92998 </t>
  </si>
  <si>
    <t>CABO DE COBRE FLEXÍVEL ISOLADO, 185 MM², ANTI-CHAMA 0,6/1,0 KV, PARA REDE ENTERRADA DE DISTRIBUIÇÃO DE ENERGIA ELÉTRICA - FORNECIMENTO E INSTALAÇÃO. AF_12/2021</t>
  </si>
  <si>
    <t xml:space="preserve"> 18.4.6 </t>
  </si>
  <si>
    <t xml:space="preserve"> 93000 </t>
  </si>
  <si>
    <t>CABO DE COBRE FLEXÍVEL ISOLADO, 240 MM², ANTI-CHAMA 0,6/1,0 KV, PARA REDE ENTERRADA DE DISTRIBUIÇÃO DE ENERGIA ELÉTRICA - FORNECIMENTO E INSTALAÇÃO. AF_12/2021</t>
  </si>
  <si>
    <t xml:space="preserve"> 18.4.7 </t>
  </si>
  <si>
    <t xml:space="preserve"> 93002 </t>
  </si>
  <si>
    <t>CABO DE COBRE FLEXÍVEL ISOLADO, 300 MM², ANTI-CHAMA 0,6/1,0 KV, PARA REDE ENTERRADA DE DISTRIBUIÇÃO DE ENERGIA ELÉTRICA - FORNECIMENTO E INSTALAÇÃO. AF_12/2021</t>
  </si>
  <si>
    <t xml:space="preserve"> 18.5 </t>
  </si>
  <si>
    <t>LUMINÁRIAS</t>
  </si>
  <si>
    <t xml:space="preserve"> 18.5.1 </t>
  </si>
  <si>
    <t xml:space="preserve"> 97585 </t>
  </si>
  <si>
    <t>LUMINÁRIA TIPO CALHA, DE SOBREPOR, COM 2 LÂMPADAS TUBULARES FLUORESCENTES DE 18 W, COM REATOR DE PARTIDA RÁPIDA - FORNECIMENTO E INSTALAÇÃO. AF_02/2020</t>
  </si>
  <si>
    <t xml:space="preserve"> 18.5.2 </t>
  </si>
  <si>
    <t xml:space="preserve"> 97606 </t>
  </si>
  <si>
    <t>LUMINÁRIA ARANDELA TIPO MEIA LUA, DE SOBREPOR, COM 1 LÂMPADA FLUORESCENTE DE 15 W, SEM REATOR - FORNECIMENTO E INSTALAÇÃO. AF_02/2020</t>
  </si>
  <si>
    <t xml:space="preserve"> 18.5.3 </t>
  </si>
  <si>
    <t xml:space="preserve"> 18.5.4 </t>
  </si>
  <si>
    <t xml:space="preserve"> 97594 </t>
  </si>
  <si>
    <t>LUMINÁRIA TIPO SPOT, DE SOBREPOR, COM 2 LÂMPADAS FLUORESCENTES DE 15 W, SEM REATOR - FORNECIMENTO E INSTALAÇÃO. AF_02/2020</t>
  </si>
  <si>
    <t xml:space="preserve"> 18.5.5 </t>
  </si>
  <si>
    <t xml:space="preserve"> 97607 </t>
  </si>
  <si>
    <t>LUMINÁRIA ARANDELA TIPO TARTARUGA, DE SOBREPOR, COM 1 LÂMPADA LED DE 6 W, SEM REATOR - FORNECIMENTO E INSTALAÇÃO. AF_02/2020</t>
  </si>
  <si>
    <t xml:space="preserve"> 18.5.6 </t>
  </si>
  <si>
    <t xml:space="preserve"> 97589 </t>
  </si>
  <si>
    <t>LUMINÁRIA TIPO PLAFON EM PLÁSTICO, DE SOBREPOR, COM 1 LÂMPADA FLUORESCENTE DE 15 W, SEM REATOR - FORNECIMENTO E INSTALAÇÃO. AF_02/2020</t>
  </si>
  <si>
    <t xml:space="preserve"> 18.5.7 </t>
  </si>
  <si>
    <t xml:space="preserve"> 101632 </t>
  </si>
  <si>
    <t>RELÉ FOTOELÉTRICO PARA COMANDO DE ILUMINAÇÃO EXTERNA 1000 W - FORNECIMENTO E INSTALAÇÃO. AF_08/2020</t>
  </si>
  <si>
    <t xml:space="preserve"> 18.5.8 </t>
  </si>
  <si>
    <t xml:space="preserve"> 97599 </t>
  </si>
  <si>
    <t>LUMINÁRIA DE EMERGÊNCIA, COM 30 LÂMPADAS LED DE 2 W, SEM REATOR - FORNECIMENTO E INSTALAÇÃO. AF_02/2020</t>
  </si>
  <si>
    <t xml:space="preserve"> 18.5.9 </t>
  </si>
  <si>
    <t xml:space="preserve"> 97597 </t>
  </si>
  <si>
    <t>SENSOR DE PRESENÇA COM FOTOCÉLULA, FIXAÇÃO EM TETO - FORNECIMENTO E INSTALAÇÃO. AF_02/2020</t>
  </si>
  <si>
    <t xml:space="preserve"> 18.5.10 </t>
  </si>
  <si>
    <t xml:space="preserve"> 00000404 </t>
  </si>
  <si>
    <t>FITA ISOLANTE DE BORRACHA AUTOFUSAO, USO ATE 69 KV (ALTA TENSAO)</t>
  </si>
  <si>
    <t xml:space="preserve"> 18.5.11 </t>
  </si>
  <si>
    <t xml:space="preserve"> 00020111 </t>
  </si>
  <si>
    <t>FITA ISOLANTE ADESIVA ANTICHAMA, USO ATE 750 V, EM ROLO DE 19 MM X 20 M</t>
  </si>
  <si>
    <t xml:space="preserve"> 18.6 </t>
  </si>
  <si>
    <t>RAMAL DE ENTRADA E SUBESTAÇÃO ABRIGADA</t>
  </si>
  <si>
    <t xml:space="preserve"> 18.6.1 </t>
  </si>
  <si>
    <t xml:space="preserve"> 101512 </t>
  </si>
  <si>
    <t>ENTRADA DE ENERGIA ELÉTRICA, AÉREA, TRIFÁSICA, COM CAIXA DE EMBUTIR, CABO DE 35 MM2 E DISJUNTOR DIN 50A (NÃO INCLUSO O POSTE DE CONCRETO). AF_07/2020_PS</t>
  </si>
  <si>
    <t xml:space="preserve"> 18.6.2 </t>
  </si>
  <si>
    <t xml:space="preserve"> 100579 </t>
  </si>
  <si>
    <t>ASSENTAMENTO DE POSTE DE CONCRETO COM COMPRIMENTO NOMINAL DE 10 M, CARGA NOMINAL MENOR OU IGUAL A 1000 DAN, ENGASTAMENTO SIMPLES COM 1,6 M DE SOLO (NÃO INCLUI FORNECIMENTO). AF_11/2019</t>
  </si>
  <si>
    <t xml:space="preserve"> 18.6.3 </t>
  </si>
  <si>
    <t xml:space="preserve"> 00041200 </t>
  </si>
  <si>
    <t>POSTE DE CONCRETO ARMADO DE SECAO DUPLO T, EXTENSAO DE 10,00 M, RESISTENCIA DE 600 DAN, TIPO B</t>
  </si>
  <si>
    <t xml:space="preserve"> 18.6.4 </t>
  </si>
  <si>
    <t xml:space="preserve"> 103654 </t>
  </si>
  <si>
    <t>TRANSFORMADOR DE DISTRIBUIÇÃO, 500KVA, TRIFÁSICO, 60 HZ, CLASSE 15 KV, IMERSO EM ÓLEO MINERAL, INSTALAÇÃO EM SOLO (NÃO INCLUSO ABRIGO) - FORNECIMENTO E INSTALAÇÃO. AF_02/2022</t>
  </si>
  <si>
    <t xml:space="preserve"> 18.6.5 </t>
  </si>
  <si>
    <t xml:space="preserve"> 101547 </t>
  </si>
  <si>
    <t>ISOLADOR, TIPO DISCO, PARA TENSÃO 15 KV - FORNECIMENTO E INSTALAÇÃO. AF_07/2020</t>
  </si>
  <si>
    <t xml:space="preserve"> 18.6.6 </t>
  </si>
  <si>
    <t xml:space="preserve"> 101554 </t>
  </si>
  <si>
    <t>ALÇA PREFORMADA DE DISTRIBUIÇÃO, EM  AÇO GALVANIZADO, AWG 2 - FORNECIMENTO E INSTALAÇÃO. AF_07/2020</t>
  </si>
  <si>
    <t xml:space="preserve"> 18.6.7 </t>
  </si>
  <si>
    <t xml:space="preserve"> 00039693 </t>
  </si>
  <si>
    <t>CAIXA DE PROTECAO EXTERNA PARA MEDIDOR HOROSAZONAL, DE BAIXA TENSAO, COM MODULO, EM CHAPA DE ACO (PADRAO DA CONCESSIONARIA LOCAL)</t>
  </si>
  <si>
    <t xml:space="preserve"> 18.6.8 </t>
  </si>
  <si>
    <t xml:space="preserve"> 00001578 </t>
  </si>
  <si>
    <t>TERMINAL A COMPRESSAO EM COBRE ESTANHADO PARA CABO 50 MM2, 1 FURO E 1 COMPRESSAO, PARA PARAFUSO DE FIXACAO M8</t>
  </si>
  <si>
    <t xml:space="preserve"> 18.6.9 </t>
  </si>
  <si>
    <t xml:space="preserve"> 00001579 </t>
  </si>
  <si>
    <t>TERMINAL A COMPRESSAO EM COBRE ESTANHADO PARA CABO 70 MM2, 1 FURO E 1 COMPRESSAO, PARA PARAFUSO DE FIXACAO M10</t>
  </si>
  <si>
    <t xml:space="preserve"> 18.6.10 </t>
  </si>
  <si>
    <t xml:space="preserve"> 00000406 </t>
  </si>
  <si>
    <t>FITA ACO INOX PARA CINTAR POSTE, L = 19 MM, E = 0,5 MM (ROLO DE 30M)</t>
  </si>
  <si>
    <t xml:space="preserve"> 18.6.11 </t>
  </si>
  <si>
    <t xml:space="preserve"> 063706 </t>
  </si>
  <si>
    <t>TERMINAL COMPRESSAO CABO FLEXIVEL 120MM 2 FUROS 120MM</t>
  </si>
  <si>
    <t xml:space="preserve"> 18.7 </t>
  </si>
  <si>
    <t>ATERRAMENTO E SPDA</t>
  </si>
  <si>
    <t xml:space="preserve"> 18.7.1 </t>
  </si>
  <si>
    <t xml:space="preserve"> 96977 </t>
  </si>
  <si>
    <t>CORDOALHA DE COBRE NU 50 MM², ENTERRADA, SEM ISOLADOR - FORNECIMENTO E INSTALAÇÃO. AF_12/2017</t>
  </si>
  <si>
    <t xml:space="preserve"> 18.7.2 </t>
  </si>
  <si>
    <t xml:space="preserve"> 97054 </t>
  </si>
  <si>
    <t>INSTALAÇÃO DE SINALIZADOR NOTURNO LED. AF_11/2017</t>
  </si>
  <si>
    <t xml:space="preserve"> 18.7.3 </t>
  </si>
  <si>
    <t xml:space="preserve"> 96985 </t>
  </si>
  <si>
    <t>HASTE DE ATERRAMENTO 5/8  PARA SPDA - FORNECIMENTO E INSTALAÇÃO. AF_12/2017</t>
  </si>
  <si>
    <t xml:space="preserve"> 18.7.4 </t>
  </si>
  <si>
    <t xml:space="preserve"> 98111 </t>
  </si>
  <si>
    <t>CAIXA DE INSPEÇÃO PARA ATERRAMENTO, CIRCULAR, EM POLIETILENO, DIÂMETRO INTERNO = 0,3 M. AF_12/2020</t>
  </si>
  <si>
    <t xml:space="preserve"> 18.7.5 </t>
  </si>
  <si>
    <t xml:space="preserve"> 00039996 </t>
  </si>
  <si>
    <t>VERGALHAO ZINCADO ROSCA TOTAL, 1/4 " (6,3 MM)</t>
  </si>
  <si>
    <t xml:space="preserve"> 18.7.6 </t>
  </si>
  <si>
    <t xml:space="preserve"> 00011032 </t>
  </si>
  <si>
    <t>GRAMPO U DE 5/8 " N8 EM FERRO GALVANIZADO</t>
  </si>
  <si>
    <t xml:space="preserve"> 18.7.7 </t>
  </si>
  <si>
    <t xml:space="preserve"> 96988 </t>
  </si>
  <si>
    <t>MASTRO 1 ½  PARA SPDA - FORNECIMENTO E INSTALAÇÃO. AF_12/2017</t>
  </si>
  <si>
    <t xml:space="preserve"> 18.7.8 </t>
  </si>
  <si>
    <t xml:space="preserve"> 96987 </t>
  </si>
  <si>
    <t>BASE METÁLICA PARA MASTRO 1 ½  PARA SPDA - FORNECIMENTO E INSTALAÇÃO. AF_12/2017</t>
  </si>
  <si>
    <t xml:space="preserve"> 18.7.9 </t>
  </si>
  <si>
    <t xml:space="preserve"> 078202 </t>
  </si>
  <si>
    <t>CABO DE COBRE NU MEIO DURO 7 FIOS 150mm2</t>
  </si>
  <si>
    <t xml:space="preserve"> 18.8 </t>
  </si>
  <si>
    <t>ELETROCALHAS, INCLUSIVE TAMPA E ACESSÓRIOS</t>
  </si>
  <si>
    <t xml:space="preserve"> 18.8.1 </t>
  </si>
  <si>
    <t xml:space="preserve"> 061108 </t>
  </si>
  <si>
    <t>ELETROCALHA PERFURADA TIPO ""U"" 100X100 CHAPA 22 SEM TAMPA</t>
  </si>
  <si>
    <t xml:space="preserve"> 18.8.2 </t>
  </si>
  <si>
    <t xml:space="preserve"> 059413 </t>
  </si>
  <si>
    <t>ELETROCALHA PERFURADA TIPO ""U"" 100x75mm CHAPA 20 S/ TAMPA</t>
  </si>
  <si>
    <t xml:space="preserve"> 18.8.3 </t>
  </si>
  <si>
    <t xml:space="preserve"> 060107 </t>
  </si>
  <si>
    <t>ELETROCALHA PERFURADA TIPO ""U"" 100X50 CHAPA 20 SEM TAMPA</t>
  </si>
  <si>
    <t xml:space="preserve"> 18.8.4 </t>
  </si>
  <si>
    <t xml:space="preserve"> 060106 </t>
  </si>
  <si>
    <t>ELETROCALHA PERFURADA TIPO ""U"" 150X100 CHAPA 18 SEM TAMPA</t>
  </si>
  <si>
    <t xml:space="preserve"> 18.8.5 </t>
  </si>
  <si>
    <t xml:space="preserve"> 061129 </t>
  </si>
  <si>
    <t>ELETROCALHA LISA TIPO ""U"" 150x75 CHAPA 18 SEM TAMPA</t>
  </si>
  <si>
    <t xml:space="preserve"> 18.8.6 </t>
  </si>
  <si>
    <t xml:space="preserve"> 062321 </t>
  </si>
  <si>
    <t>ELETROCALHA PERFURADA TIPO ""U"" 200X100 CHAPA 22 SEM TAMPA</t>
  </si>
  <si>
    <t xml:space="preserve"> 18.8.7 </t>
  </si>
  <si>
    <t xml:space="preserve"> 063107 </t>
  </si>
  <si>
    <t>ELETROCALHA PERFURADA TIPO ""U"" 300X100 CHAPA 18 SEM TAMPA</t>
  </si>
  <si>
    <t xml:space="preserve"> 18.8.8 </t>
  </si>
  <si>
    <t xml:space="preserve"> 059060 </t>
  </si>
  <si>
    <t>ELETROCALHA PERFURADA TIPO ""U"" 400x75mm CHAPA 16 SEM TAMPA</t>
  </si>
  <si>
    <t xml:space="preserve"> 18.8.9 </t>
  </si>
  <si>
    <t xml:space="preserve"> 061107 </t>
  </si>
  <si>
    <t>ELETROCALHA PERFURADA 400x150x3000mm CHAPA 18</t>
  </si>
  <si>
    <t xml:space="preserve"> 18.8.10 </t>
  </si>
  <si>
    <t xml:space="preserve"> 063037 </t>
  </si>
  <si>
    <t>ELETROCALHA PERFURADA TIPO ""U"" 75X50CM CHAPA 18 SEM TAMPA</t>
  </si>
  <si>
    <t xml:space="preserve"> 18.8.11 </t>
  </si>
  <si>
    <t xml:space="preserve"> 063106 </t>
  </si>
  <si>
    <t>ELETROCALHA PERFURADA TIPO ""U"" 75x75mm CHAPA 18 SEM TAMPA</t>
  </si>
  <si>
    <t xml:space="preserve"> 18.8.12 </t>
  </si>
  <si>
    <t xml:space="preserve"> 063447 </t>
  </si>
  <si>
    <t>ELETROCALHA PERFURADA TIPO ""U"" 50X50 CHAPA 18 SEM TAMPA</t>
  </si>
  <si>
    <t xml:space="preserve"> 18.8.13 </t>
  </si>
  <si>
    <t xml:space="preserve"> 060504 </t>
  </si>
  <si>
    <t>PERFILADO PERFURADO 38x19x3000mm CHAPA 16</t>
  </si>
  <si>
    <t xml:space="preserve"> 18.8.14 </t>
  </si>
  <si>
    <t xml:space="preserve"> 078028 </t>
  </si>
  <si>
    <t>PERFILADO PERFURADO 38x38x6000mm CHAPA 22</t>
  </si>
  <si>
    <t xml:space="preserve"> 19 </t>
  </si>
  <si>
    <t>ELEVADOR</t>
  </si>
  <si>
    <t xml:space="preserve"> 19.1 </t>
  </si>
  <si>
    <t xml:space="preserve"> XC30032025-2 </t>
  </si>
  <si>
    <t>Elevador elétrico social para 12 passageiros ou 900kg, com 07 paradas, painéis e teto em aço escovado, corrimão tubular, portas aço inox, cabina 1,20-frente x 2,20-fundo x altura 2,2m inoxidável,</t>
  </si>
  <si>
    <t xml:space="preserve"> 19.2 </t>
  </si>
  <si>
    <t xml:space="preserve"> 088195 </t>
  </si>
  <si>
    <t>PLATAFORMA ELEVATORIA DE TRANSPORTE VERTICAL, DESNIVEL DE 2,0 ATE 4,00m CABINADA EM ACO INOX, PORTAS UNILATERAL OU OPOSTAS - ENCLAUSURAMENTO EM ESTRUTURA DE ACO E VIDRO</t>
  </si>
  <si>
    <t xml:space="preserve"> 19.4 </t>
  </si>
  <si>
    <t xml:space="preserve"> 080049 </t>
  </si>
  <si>
    <t>ELEVADOR DE CARGA 3m 300KG 220V MONTA CARGA</t>
  </si>
  <si>
    <t xml:space="preserve"> XC30032025-1 </t>
  </si>
  <si>
    <t>Elevador elétrico social para 08 passageiros ou 600kg, com 07 paradas, paineis e teto em aço escovado, corrimão tubular, portas aço inoxi, cabina 1,20-frente x 1,40-fundo x altura 2,2m inoxidável, Atlas Schindler 3300, modelo Mediterranée ou similar</t>
  </si>
  <si>
    <t xml:space="preserve"> 20 </t>
  </si>
  <si>
    <t>INSTALAÇÃO DE COMBATE A INCENDIO E PÁNICO</t>
  </si>
  <si>
    <t xml:space="preserve"> 20.1 </t>
  </si>
  <si>
    <t xml:space="preserve"> 92336 </t>
  </si>
  <si>
    <t>TUBO DE AÇO GALVANIZADO COM COSTURA, CLASSE MÉDIA, CONEXÃO RANHURADA, DN 65 (2 1/2"), INSTALADO EM PRUMADAS - FORNECIMENTO E INSTALAÇÃO. AF_10/2020</t>
  </si>
  <si>
    <t xml:space="preserve"> 20.2 </t>
  </si>
  <si>
    <t xml:space="preserve"> 92678 </t>
  </si>
  <si>
    <t>JOELHO 90 GRAUS, EM FERRO GALVANIZADO, CONEXÃO ROSQUEADA, DN 65 (2 1/2"), INSTALADO EM REDE DE ALIMENTAÇÃO PARA SPRINKLER - FORNECIMENTO E INSTALAÇÃO. AF_10/2020</t>
  </si>
  <si>
    <t xml:space="preserve"> 20.3 </t>
  </si>
  <si>
    <t xml:space="preserve"> 94478 </t>
  </si>
  <si>
    <t>TÊ, EM FERRO GALVANIZADO, CONEXÃO ROSQUEADA, DN 65 (2 1/2), INSTALADO EM RESERVAÇÃO DE ÁGUA DE EDIFICAÇÃO QUE POSSUA RESERVATÓRIO DE FIBRA/FIBROCIMENTO  FORNECIMENTO E INSTALAÇÃO. AF_06/2016</t>
  </si>
  <si>
    <t xml:space="preserve"> 20.4 </t>
  </si>
  <si>
    <t xml:space="preserve"> 101912 </t>
  </si>
  <si>
    <t>ABRIGO PARA HIDRANTE, 75X45X17CM, COM REGISTRO GLOBO ANGULAR 45 GRAUS 2 1/2", ADAPTADOR STORZ 2 1/2", MANGUEIRA DE INCÊNDIO 15M 2 1/2" E ESGUICHO EM LATÃO 2 1/2" - FORNECIMENTO E INSTALAÇÃO. AF_10/2020</t>
  </si>
  <si>
    <t xml:space="preserve"> 20.5 </t>
  </si>
  <si>
    <t xml:space="preserve"> 103019 </t>
  </si>
  <si>
    <t>REGISTRO OU VÁLVULA GLOBO ANGULAR EM LATÃO, PARA HIDRANTES EM INSTALAÇÃO PREDIAL DE INCÊNDIO, 45 GRAUS, 2 1/2" - FORNECIMENTO E INSTALAÇÃO. AF_08/2021</t>
  </si>
  <si>
    <t xml:space="preserve"> 20.6 </t>
  </si>
  <si>
    <t xml:space="preserve"> 101907 </t>
  </si>
  <si>
    <t>EXTINTOR DE INCÊNDIO PORTÁTIL COM CARGA DE CO2 DE 6 KG, CLASSE BC - FORNECIMENTO E INSTALAÇÃO. AF_10/2020_PE</t>
  </si>
  <si>
    <t xml:space="preserve"> 20.7 </t>
  </si>
  <si>
    <t xml:space="preserve"> 101909 </t>
  </si>
  <si>
    <t>EXTINTOR DE INCÊNDIO PORTÁTIL COM CARGA DE PQS DE 6 KG, CLASSE BC - FORNECIMENTO E INSTALAÇÃO. AF_10/2020_PE</t>
  </si>
  <si>
    <t xml:space="preserve"> 20.8 </t>
  </si>
  <si>
    <t xml:space="preserve"> XC13062024-0 </t>
  </si>
  <si>
    <t>SINALIZAÇÃO  DE INCÊNDIO</t>
  </si>
  <si>
    <t xml:space="preserve"> 20.9 </t>
  </si>
  <si>
    <t xml:space="preserve"> 055530 </t>
  </si>
  <si>
    <t>SIRENE AUDIO VISUAL ALARME DE INCENDIO ILUMAC SAF-C 24VCC</t>
  </si>
  <si>
    <t xml:space="preserve"> 20.10 </t>
  </si>
  <si>
    <t xml:space="preserve"> 00011299 </t>
  </si>
  <si>
    <t>TAMPAO FOFO SIMPLES, CLASSE A15 CARGA MAX 1,5 T, 550 X 1100 MM (COM INSCRICAO EM RELEVO DO TIPO DE REDE)(INCENDIO)</t>
  </si>
  <si>
    <t xml:space="preserve"> 20.11 </t>
  </si>
  <si>
    <t xml:space="preserve"> 015695 </t>
  </si>
  <si>
    <t>CENTRAL DE ALARME DE INCENDIO INTELBRAS CIE 1250 ENDERECAVEL 1 LACO COM ATE 250 ENDERECOS 24VDC</t>
  </si>
  <si>
    <t xml:space="preserve"> 20.12 </t>
  </si>
  <si>
    <t xml:space="preserve"> 058003 </t>
  </si>
  <si>
    <t>ACIONADOR MANUAL DE ALARME CONTRA INCENDIO</t>
  </si>
  <si>
    <t xml:space="preserve"> 20.13 </t>
  </si>
  <si>
    <t xml:space="preserve"> XC300520260 </t>
  </si>
  <si>
    <t>BLOCO AUTONOMO 300 LUMENS</t>
  </si>
  <si>
    <t xml:space="preserve"> 20.14 </t>
  </si>
  <si>
    <t xml:space="preserve"> 071842 </t>
  </si>
  <si>
    <t>DETECTOR (SENSOR) DE FUMACA COM BASE - ENDERECAVEL DTI-700 J</t>
  </si>
  <si>
    <t xml:space="preserve"> 20.15 </t>
  </si>
  <si>
    <t xml:space="preserve"> 060871 </t>
  </si>
  <si>
    <t>BLOCO AUTONOMO P/ SINALIZACAO DE SÄ́A DE EMERGʎCIA DE TETO</t>
  </si>
  <si>
    <t xml:space="preserve"> 20.16 </t>
  </si>
  <si>
    <t xml:space="preserve"> 067650 </t>
  </si>
  <si>
    <t>DETECTOR DE TEMPERATURA ENDERECAVEL DTC 420 INTELBRAS</t>
  </si>
  <si>
    <t xml:space="preserve"> 20.17 </t>
  </si>
  <si>
    <t xml:space="preserve"> XC14072034.9 </t>
  </si>
  <si>
    <t>INSTALAÇÃO DE CENTRAL DE ALARME DE INCÊNDIO</t>
  </si>
  <si>
    <t xml:space="preserve"> 20.18 </t>
  </si>
  <si>
    <t xml:space="preserve"> XC14072035.0 </t>
  </si>
  <si>
    <t>(BASEADA NA COMPOSIÇÃO SINAPI 97599 ) , INSTALAÇÃO DE BLOCO AUTONOMO 300 LUMENS</t>
  </si>
  <si>
    <t xml:space="preserve"> 20.19 </t>
  </si>
  <si>
    <t xml:space="preserve"> 053614 </t>
  </si>
  <si>
    <t>MODIFICADA (TAMPAO DE FERRO FUNDIDO )INSTALAÇÃO</t>
  </si>
  <si>
    <t xml:space="preserve"> 21 </t>
  </si>
  <si>
    <t>DIVERSOS</t>
  </si>
  <si>
    <t xml:space="preserve"> 21.1 </t>
  </si>
  <si>
    <t xml:space="preserve"> 190302 </t>
  </si>
  <si>
    <t>BANCADA/TAMPO SECO EM GRANITO BRANCO SIENA</t>
  </si>
  <si>
    <t xml:space="preserve"> 21.2 </t>
  </si>
  <si>
    <t xml:space="preserve"> 200130 </t>
  </si>
  <si>
    <t>CLARABOIA EM PERFIL DE ALUMINIO E DOMO ACRILICO</t>
  </si>
  <si>
    <t xml:space="preserve"> 21.3 </t>
  </si>
  <si>
    <t xml:space="preserve"> 111629 </t>
  </si>
  <si>
    <t>CORRIMAO EM TUBO ACO 1"" PINTADO EM ESMALTE</t>
  </si>
  <si>
    <t xml:space="preserve"> 21.4 </t>
  </si>
  <si>
    <t xml:space="preserve"> 112560 </t>
  </si>
  <si>
    <t>CORRIMAO EM TUBO DE AǏ INOX ؽ1 1/2""</t>
  </si>
  <si>
    <t xml:space="preserve"> 22 </t>
  </si>
  <si>
    <t>JARDINAGEM</t>
  </si>
  <si>
    <t xml:space="preserve"> 22.1 </t>
  </si>
  <si>
    <t xml:space="preserve"> 103946 </t>
  </si>
  <si>
    <t>MODIFICADO(PLANTIO DE GRAMA ESMERALDA OU SÃO CARLOS OU CURITIBANA, EM PLACAS. AF_05/2022</t>
  </si>
  <si>
    <t xml:space="preserve"> 22.2 </t>
  </si>
  <si>
    <t xml:space="preserve"> 98509 </t>
  </si>
  <si>
    <t>PLANTIO DE ARBUSTO OU  CERCA VIVA. AF_05/2018</t>
  </si>
  <si>
    <t xml:space="preserve"> 22.3 </t>
  </si>
  <si>
    <t xml:space="preserve"> 00006081 </t>
  </si>
  <si>
    <t>ARGILA OU BARRO PARA ATERRO/REATERRO (COM TRANSPORTE ATE 10 KM)</t>
  </si>
  <si>
    <t xml:space="preserve"> 23 </t>
  </si>
  <si>
    <t>LÓGICA</t>
  </si>
  <si>
    <t xml:space="preserve"> 23.1 </t>
  </si>
  <si>
    <t>CABEAMENTO EXTRUTURADO (FIBRA ÓPTICA)</t>
  </si>
  <si>
    <t xml:space="preserve"> 23.1.2 </t>
  </si>
  <si>
    <t xml:space="preserve"> 059564 </t>
  </si>
  <si>
    <t>CABO DE FIBRA OPTICA 6 FIBRAS - PADRAO MONOMODO</t>
  </si>
  <si>
    <t xml:space="preserve"> 23.1.3 </t>
  </si>
  <si>
    <t xml:space="preserve"> xc14072025.2 </t>
  </si>
  <si>
    <t>CABO DE FIBRA OPTICA 1fo - PADRAO MONOMODO</t>
  </si>
  <si>
    <t>m</t>
  </si>
  <si>
    <t xml:space="preserve"> XC300520341 </t>
  </si>
  <si>
    <t>ONU GPON HG1 MODEM BRIDGE</t>
  </si>
  <si>
    <t xml:space="preserve"> 23.1.5 </t>
  </si>
  <si>
    <t xml:space="preserve"> 059449 </t>
  </si>
  <si>
    <t>CERTIFICACAO DE CABEAMENTO DE FIBRA OPTICA</t>
  </si>
  <si>
    <t>CJ</t>
  </si>
  <si>
    <t xml:space="preserve"> 23.1.6 </t>
  </si>
  <si>
    <t xml:space="preserve"> 067411 </t>
  </si>
  <si>
    <t>ELETROCALHA LISA TIPO ""U"" 50x50mm CHAPA 20 SEM TAMPA</t>
  </si>
  <si>
    <t xml:space="preserve"> 23.1.7 </t>
  </si>
  <si>
    <t xml:space="preserve"> 24 </t>
  </si>
  <si>
    <t>REFORMA  E RECUPERAÇÃO ESTRUTURAL  DAS CASAS SETOR (1 E 2)</t>
  </si>
  <si>
    <t xml:space="preserve"> 24.1 </t>
  </si>
  <si>
    <t>SERVIÇOS PRELIMINARES (CASAS SETOR 1 E 2)</t>
  </si>
  <si>
    <t xml:space="preserve"> 24.1.1 </t>
  </si>
  <si>
    <t xml:space="preserve"> 99814 </t>
  </si>
  <si>
    <t>LIMPEZA DE SUPERFÍCIE COM JATO DE ALTA PRESSÃO. AF_04/2019</t>
  </si>
  <si>
    <t xml:space="preserve"> 24.1.2 </t>
  </si>
  <si>
    <t xml:space="preserve"> 98531 </t>
  </si>
  <si>
    <t>CORTE RASO E RECORTE DE ÁRVORE COM DIÂMETRO DE TRONCO MAIOR OU IGUAL A 0,60 M.AF_05/2018</t>
  </si>
  <si>
    <t xml:space="preserve"> 24.1.3 </t>
  </si>
  <si>
    <t xml:space="preserve"> 98530 </t>
  </si>
  <si>
    <t>CORTE RASO E RECORTE DE ÁRVORE COM DIÂMETRO DE TRONCO MAIOR OU IGUAL A 0,40 M E MENOR QUE 0,60 M.AF_05/2018</t>
  </si>
  <si>
    <t xml:space="preserve"> 24.1.4 </t>
  </si>
  <si>
    <t xml:space="preserve"> 98527 </t>
  </si>
  <si>
    <t>REMOÇÃO DE RAÍZES REMANESCENTES DE TRONCO DE ÁRVORE COM DIÂMETRO MAIOR OU IGUAL A 0,40 M E MENOR QUE 0,60 M.AF_05/2018</t>
  </si>
  <si>
    <t xml:space="preserve"> 24.1.6 </t>
  </si>
  <si>
    <t xml:space="preserve"> 98519 </t>
  </si>
  <si>
    <t>REVOLVIMENTO E LIMPEZA MANUAL DE SOLO. AF_05/2018</t>
  </si>
  <si>
    <t xml:space="preserve"> 24.1.7 </t>
  </si>
  <si>
    <t xml:space="preserve"> 5875 </t>
  </si>
  <si>
    <t>RETROESCAVADEIRA SOBRE RODAS COM CARREGADEIRA, TRAÇÃO 4X4, POTÊNCIA LÍQ. 72 HP, CAÇAMBA CARREG. CAP. MÍN. 0,79 M3, CAÇAMBA RETRO CAP. 0,18 M3, PESO OPERACIONAL MÍN. 7.140 KG, PROFUNDIDADE ESCAVAÇÃO MÁX. 4,50 M - CHP DIURNO. AF_06/2014</t>
  </si>
  <si>
    <t>CHP</t>
  </si>
  <si>
    <t xml:space="preserve"> 24.1.8 </t>
  </si>
  <si>
    <t xml:space="preserve"> 97626 </t>
  </si>
  <si>
    <t>DEMOLIÇÃO DE PILARES E VIGAS EM CONCRETO ARMADO, DE FORMA MANUAL, SEM REAPROVEITAMENTO. AF_12/2017</t>
  </si>
  <si>
    <t xml:space="preserve"> 24.1.9 </t>
  </si>
  <si>
    <t xml:space="preserve"> 91283 </t>
  </si>
  <si>
    <t>CORTADORA DE PISO COM MOTOR 4 TEMPOS A GASOLINA, POTÊNCIA DE 13 HP, COM DISCO DE CORTE DIAMANTADO SEGMENTADO PARA CONCRETO, DIÂMETRO DE 350 MM, FURO DE 1" (14 X 1") - CHP DIURNO. AF_08/2015</t>
  </si>
  <si>
    <t xml:space="preserve"> 24.1.10 </t>
  </si>
  <si>
    <t xml:space="preserve"> 97631 </t>
  </si>
  <si>
    <t>DEMOLIÇÃO DE ARGAMASSAS, DE FORMA MANUAL, SEM REAPROVEITAMENTO. AF_12/2017</t>
  </si>
  <si>
    <t xml:space="preserve"> 24.1.11 </t>
  </si>
  <si>
    <t xml:space="preserve"> 97644 </t>
  </si>
  <si>
    <t>REMOÇÃO DE PORTAS, DE FORMA MANUAL, SEM REAPROVEITAMENTO. AF_12/2017</t>
  </si>
  <si>
    <t xml:space="preserve"> 24.1.12 </t>
  </si>
  <si>
    <t xml:space="preserve"> 97624 </t>
  </si>
  <si>
    <t>DEMOLIÇÃO DE ALVENARIA DE TIJOLO MACIÇO, DE FORMA MANUAL, SEM REAPROVEITAMENTO. AF_12/2017</t>
  </si>
  <si>
    <t xml:space="preserve"> 24.2 </t>
  </si>
  <si>
    <t>FUNDAÇÃO E ESTRUTURA</t>
  </si>
  <si>
    <t xml:space="preserve"> 24.2.1 </t>
  </si>
  <si>
    <t xml:space="preserve"> 96620 </t>
  </si>
  <si>
    <t>LASTRO DE CONCRETO MAGRO, APLICADO EM PISOS, LAJES SOBRE SOLO OU RADIERS. AF_08/2017</t>
  </si>
  <si>
    <t xml:space="preserve"> 24.2.2 </t>
  </si>
  <si>
    <t xml:space="preserve"> 97093 </t>
  </si>
  <si>
    <t>ARMAÇÃO PARA EXECUÇÃO DE RADIER, PISO DE CONCRETO OU LAJE SOBRE SOLO, COM USO DE TELA Q-283. AF_09/2021</t>
  </si>
  <si>
    <t xml:space="preserve"> 24.2.3 </t>
  </si>
  <si>
    <t xml:space="preserve"> 96546 </t>
  </si>
  <si>
    <t>ARMAÇÃO DE BLOCO, VIGA BALDRAME OU SAPATA UTILIZANDO AÇO CA-50 DE 10 MM - MONTAGEM. AF_06/2017</t>
  </si>
  <si>
    <t xml:space="preserve"> 24.2.4 </t>
  </si>
  <si>
    <t xml:space="preserve"> 96558 </t>
  </si>
  <si>
    <t>CONCRETAGEM DE SAPATAS, FCK 30 MPA, COM USO DE BOMBA  LANÇAMENTO, ADENSAMENTO E ACABAMENTO. AF_11/2016</t>
  </si>
  <si>
    <t xml:space="preserve"> 24.2.5 </t>
  </si>
  <si>
    <t xml:space="preserve"> 101963 </t>
  </si>
  <si>
    <t>LAJE PRÉ-MOLDADA UNIDIRECIONAL, BIAPOIADA, PARA PISO, ENCHIMENTO EM CERÂMICA, VIGOTA CONVENCIONAL, ALTURA TOTAL DA LAJE (ENCHIMENTO+CAPA) = (8+4). AF_11/2020_PA</t>
  </si>
  <si>
    <t xml:space="preserve"> 24.2.6 </t>
  </si>
  <si>
    <t xml:space="preserve"> 24.2.7 </t>
  </si>
  <si>
    <t xml:space="preserve"> 24.3 </t>
  </si>
  <si>
    <t>COBERTA</t>
  </si>
  <si>
    <t xml:space="preserve"> 24.3.1 </t>
  </si>
  <si>
    <t xml:space="preserve"> 92539 </t>
  </si>
  <si>
    <t>TRAMA DE MADEIRA COMPOSTA POR RIPAS, CAIBROS E TERÇAS PARA TELHADOS DE ATÉ 2 ÁGUAS PARA TELHA DE ENCAIXE DE CERÂMICA OU DE CONCRETO, INCLUSO TRANSPORTE VERTICAL. AF_07/2019</t>
  </si>
  <si>
    <t xml:space="preserve"> 24.3.2 </t>
  </si>
  <si>
    <t xml:space="preserve"> 94446 </t>
  </si>
  <si>
    <t>TELHAMENTO COM TELHA CERÂMICA CAPA-CANAL, TIPO PLAN, COM MAIS DE 2 ÁGUAS, INCLUSO TRANSPORTE VERTICAL. AF_07/2019</t>
  </si>
  <si>
    <t xml:space="preserve"> 24.3.3 </t>
  </si>
  <si>
    <t xml:space="preserve"> 92554 </t>
  </si>
  <si>
    <t>FABRICAÇÃO E INSTALAÇÃO DE TESOURA INTEIRA EM MADEIRA NÃO APARELHADA, VÃO DE 12 M, PARA TELHA CERÂMICA OU DE CONCRETO, INCLUSO IÇAMENTO. AF_07/2019</t>
  </si>
  <si>
    <t xml:space="preserve"> 24.3.4 </t>
  </si>
  <si>
    <t xml:space="preserve"> 94224 </t>
  </si>
  <si>
    <t>EMBOÇAMENTO COM ARGAMASSA TRAÇO 1:2:9 (CIMENTO, CAL E AREIA). AF_07/2019</t>
  </si>
  <si>
    <t xml:space="preserve"> 24.4 </t>
  </si>
  <si>
    <t xml:space="preserve"> 24.4.1 </t>
  </si>
  <si>
    <t xml:space="preserve"> 86889 </t>
  </si>
  <si>
    <t>(ALTERADA) BANCADA DE GRANITO CINZA POLIDO,(1,46*0,4)m PARA PIA DE COZINHA - FORNECIMENTO E INSTALAÇÃO. AF_01/2020</t>
  </si>
  <si>
    <t xml:space="preserve"> 24.4.2 </t>
  </si>
  <si>
    <t xml:space="preserve"> 86936 </t>
  </si>
  <si>
    <t>CUBA DE EMBUTIR DE AÇO INOXIDÁVEL MÉDIA, INCLUSO VÁLVULA TIPO AMERICANA E SIFÃO TIPO GARRAFA EM METAL CROMADO - FORNECIMENTO E INSTALAÇÃO. AF_01/2020</t>
  </si>
  <si>
    <t xml:space="preserve"> 24.4.3 </t>
  </si>
  <si>
    <t xml:space="preserve"> 86909 </t>
  </si>
  <si>
    <t>TORNEIRA CROMADA TUBO MÓVEL, DE MESA, 1/2 OU 3/4, PARA PIA DE COZINHA, PADRÃO ALTO - FORNECIMENTO E INSTALAÇÃO. AF_01/2020</t>
  </si>
  <si>
    <t xml:space="preserve"> 24.4.4 </t>
  </si>
  <si>
    <t xml:space="preserve"> 86895 </t>
  </si>
  <si>
    <t>(ALTERADA)BANCADA DE GRANITO CINZA  POLIDO,(0,40x0,40)m PARA LAVATÓRIO - FORNECIMENTO E INSTALAÇÃO. AF_01/2020</t>
  </si>
  <si>
    <t xml:space="preserve"> 24.4.5 </t>
  </si>
  <si>
    <t xml:space="preserve"> 86937 </t>
  </si>
  <si>
    <t>CUBA DE EMBUTIR OVAL EM LOUÇA BRANCA, DIAMETRO ,40CM OU EQUIVALENTE, INCLUSO VÁLVULA EM METAL CROMADO E SIFÃO FLEXÍVEL EM PVC - FORNECIMENTO E INSTALAÇÃO. AF_01/2020</t>
  </si>
  <si>
    <t xml:space="preserve"> 24.4.6 </t>
  </si>
  <si>
    <t xml:space="preserve"> 24.4.7 </t>
  </si>
  <si>
    <t xml:space="preserve"> 89993 </t>
  </si>
  <si>
    <t>GRAUTEAMENTO VERTICAL EM ALVENARIA ESTRUTURAL. AF_09/2021</t>
  </si>
  <si>
    <t xml:space="preserve"> 24.4.8 </t>
  </si>
  <si>
    <t xml:space="preserve"> 89994 </t>
  </si>
  <si>
    <t>GRAUTEAMENTO DE CINTA INTERMEDIÁRIA OU DE CONTRAVERGA EM ALVENARIA ESTRUTURAL. AF_09/2021</t>
  </si>
  <si>
    <t xml:space="preserve"> 24.4.9 </t>
  </si>
  <si>
    <t xml:space="preserve"> 040034 </t>
  </si>
  <si>
    <t>ESCARIFICACAO DE SUPERFICIES DE CONCRETO-MEIO MECANICO</t>
  </si>
  <si>
    <t xml:space="preserve"> 24.4.10 </t>
  </si>
  <si>
    <t xml:space="preserve"> XC14072024.6 </t>
  </si>
  <si>
    <t>Restauro - Execução de ornato com confecção de molde e fôrma - 02 usos</t>
  </si>
  <si>
    <t xml:space="preserve"> 24.4.11 </t>
  </si>
  <si>
    <t xml:space="preserve"> 99861 </t>
  </si>
  <si>
    <t>GRADIL EM FERRO FIXADO EM VÃOS DE JANELAS, FORMADO POR BARRAS CHATAS DE 25X4,8 MM. AF_04/2019</t>
  </si>
  <si>
    <t xml:space="preserve"> 24.5 </t>
  </si>
  <si>
    <t>REBOCO</t>
  </si>
  <si>
    <t xml:space="preserve"> 24.5.1 </t>
  </si>
  <si>
    <t xml:space="preserve"> 87879 </t>
  </si>
  <si>
    <t>CHAPISCO APLICADO EM ALVENARIAS E ESTRUTURAS DE CONCRETO INTERNAS, COM COLHER DE PEDREIRO.  ARGAMASSA TRAÇO 1:3 COM PREPARO EM BETONEIRA 400L. AF_10/2022</t>
  </si>
  <si>
    <t xml:space="preserve"> 24.5.2 </t>
  </si>
  <si>
    <t xml:space="preserve"> 104253 </t>
  </si>
  <si>
    <t>(BEIRA BICO )EMBOÇO OU MASSA ÚNICA EM ARGAMASSA TRAÇO 1:2:8, PREPARO MECÂNICA COM BETONEIRA 400 L, APLICADA MANUALMENTE EM SUPERFÍCIES EXTERNAS DA SACADA, ESPESSURA DE 35 MM, ACESSO POR ANDAIME, SEM USO DE TELA METÁLICA. AF_08/2022</t>
  </si>
  <si>
    <t xml:space="preserve"> 24.5.3 </t>
  </si>
  <si>
    <t xml:space="preserve"> 24.5.3.1 </t>
  </si>
  <si>
    <t xml:space="preserve"> 24.5.3.2 </t>
  </si>
  <si>
    <t xml:space="preserve"> 96132 </t>
  </si>
  <si>
    <t>APLICAÇÃO MANUAL DE MASSA ACRÍLICA EM PANOS DE FACHADA SEM PRESENÇA DE VÃOS, DE EDIFÍCIOS DE MÚLTIPLOS PAVIMENTOS, DUAS DEMÃOS. AF_05/2017</t>
  </si>
  <si>
    <t xml:space="preserve"> 24.5.3.3 </t>
  </si>
  <si>
    <t xml:space="preserve"> 95623 </t>
  </si>
  <si>
    <t>APLICAÇÃO MANUAL DE TINTA LÁTEX ACRÍLICA EM PANOS SEM PRESENÇA DE VÃOS DE EDIFÍCIOS DE MÚLTIPLOS PAVIMENTOS, DUAS DEMÃOS. AF_11/2016</t>
  </si>
  <si>
    <t xml:space="preserve"> 24.5.3.4 </t>
  </si>
  <si>
    <t xml:space="preserve"> 98554 </t>
  </si>
  <si>
    <t>IMPERMEABILIZAÇÃO DE SUPERFÍCIE COM MEMBRANA À BASE DE RESINA ACRÍLICA, 3 DEMÃOS. AF_06/2018</t>
  </si>
  <si>
    <t xml:space="preserve"> 24.5.3.5 </t>
  </si>
  <si>
    <t xml:space="preserve"> 100758 </t>
  </si>
  <si>
    <t>PINTURA COM TINTA ALQUÍDICA DE ACABAMENTO (ESMALTE SINTÉTICO ACETINADO) APLICADA A ROLO OU PINCEL SOBRE SUPERFÍCIES METÁLICAS (EXCETO PERFIL) EXECUTADO EM OBRA (02 DEMÃOS). AF_01/2020</t>
  </si>
  <si>
    <t xml:space="preserve"> 25 </t>
  </si>
  <si>
    <t>LIMPEZA FINAL DA OBRA</t>
  </si>
  <si>
    <t xml:space="preserve"> 25.1 </t>
  </si>
  <si>
    <t xml:space="preserve"> XC14072024.5 </t>
  </si>
  <si>
    <t>Tipo de Licitação</t>
  </si>
  <si>
    <t>CONCORRÊNCIA</t>
  </si>
  <si>
    <t>Total sem BDI</t>
  </si>
  <si>
    <t>Abertura da Licitação</t>
  </si>
  <si>
    <t>Total do BDI</t>
  </si>
  <si>
    <t>Número do Processo Licitatório</t>
  </si>
  <si>
    <t>02/2023</t>
  </si>
  <si>
    <t>Total Geral</t>
  </si>
  <si>
    <t xml:space="preserve">_______________________________________________________________
CAMARA MUNICIPAL DE JOÃO PESSOA
</t>
  </si>
  <si>
    <t xml:space="preserve">23,63%
15,69%
</t>
  </si>
  <si>
    <t>CONSTRUÇÃO E REFORMA NOVA SEDE DA CÂMARA MUNICIPAL DE  JOÃO PESSOA - PB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</si>
</sst>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
  </numFmts>
  <fonts count="28" x14ac:knownFonts="1">
    <font>
      <sz val="11"/>
      <name val="Arial"/>
      <family val="1"/>
    </font>
    <font>
      <b/>
      <sz val="11"/>
      <name val="Arial"/>
      <family val="1"/>
    </font>
    <font>
      <b/>
      <sz val="11"/>
      <name val="Arial"/>
      <family val="1"/>
    </font>
    <font>
      <b/>
      <sz val="11"/>
      <name val="Arial"/>
      <family val="1"/>
    </font>
    <font>
      <b/>
      <sz val="11"/>
      <name val="Arial"/>
      <family val="1"/>
    </font>
    <font>
      <b/>
      <sz val="11"/>
      <name val="Arial"/>
      <family val="1"/>
    </font>
    <font>
      <b/>
      <sz val="10"/>
      <color rgb="FF000000"/>
      <name val="Arial"/>
      <family val="1"/>
    </font>
    <font>
      <b/>
      <sz val="10"/>
      <color rgb="FF000000"/>
      <name val="Arial"/>
      <family val="1"/>
    </font>
    <font>
      <b/>
      <sz val="10"/>
      <color rgb="FF000000"/>
      <name val="Arial"/>
      <family val="1"/>
    </font>
    <font>
      <b/>
      <sz val="10"/>
      <color rgb="FF000000"/>
      <name val="Arial"/>
      <family val="1"/>
    </font>
    <font>
      <b/>
      <sz val="10"/>
      <name val="Arial"/>
      <family val="1"/>
    </font>
    <font>
      <sz val="10"/>
      <color rgb="FF000000"/>
      <name val="Arial"/>
      <family val="1"/>
    </font>
    <font>
      <sz val="10"/>
      <color rgb="FF000000"/>
      <name val="Arial"/>
      <family val="1"/>
    </font>
    <font>
      <sz val="10"/>
      <color rgb="FF000000"/>
      <name val="Arial"/>
      <family val="1"/>
    </font>
    <font>
      <sz val="10"/>
      <color rgb="FF000000"/>
      <name val="Arial"/>
      <family val="1"/>
    </font>
    <font>
      <sz val="10"/>
      <color rgb="FF000000"/>
      <name val="Arial"/>
      <family val="1"/>
    </font>
    <font>
      <sz val="10"/>
      <color rgb="FF000000"/>
      <name val="Arial"/>
      <family val="1"/>
    </font>
    <font>
      <sz val="10"/>
      <color rgb="FF000000"/>
      <name val="Arial"/>
      <family val="1"/>
    </font>
    <font>
      <sz val="10"/>
      <color rgb="FF000000"/>
      <name val="Arial"/>
      <family val="1"/>
    </font>
    <font>
      <sz val="10"/>
      <color rgb="FF000000"/>
      <name val="Arial"/>
      <family val="1"/>
    </font>
    <font>
      <sz val="10"/>
      <color rgb="FF000000"/>
      <name val="Arial"/>
      <family val="1"/>
    </font>
    <font>
      <b/>
      <sz val="10"/>
      <name val="Arial"/>
      <family val="1"/>
    </font>
    <font>
      <b/>
      <sz val="10"/>
      <name val="Arial"/>
      <family val="1"/>
    </font>
    <font>
      <b/>
      <sz val="10"/>
      <name val="Arial"/>
      <family val="1"/>
    </font>
    <font>
      <b/>
      <sz val="10"/>
      <name val="Arial"/>
      <family val="1"/>
    </font>
    <font>
      <sz val="10"/>
      <name val="Arial"/>
      <family val="1"/>
    </font>
    <font>
      <sz val="10"/>
      <name val="Arial"/>
      <family val="1"/>
    </font>
    <font>
      <sz val="11"/>
      <name val="Courier New"/>
      <family val="1"/>
    </font>
  </fonts>
  <fills count="25">
    <fill>
      <patternFill patternType="none"/>
    </fill>
    <fill>
      <patternFill patternType="gray125"/>
    </fill>
    <fill>
      <patternFill patternType="solid">
        <fgColor rgb="FFFFFFFF"/>
      </patternFill>
    </fill>
    <fill>
      <patternFill patternType="solid">
        <fgColor rgb="FFFFFFFF"/>
      </patternFill>
    </fill>
    <fill>
      <patternFill patternType="solid">
        <fgColor rgb="FFFFFFFF"/>
      </patternFill>
    </fill>
    <fill>
      <patternFill patternType="solid">
        <fgColor rgb="FFD8ECF6"/>
      </patternFill>
    </fill>
    <fill>
      <patternFill patternType="solid">
        <fgColor rgb="FFD8ECF6"/>
      </patternFill>
    </fill>
    <fill>
      <patternFill patternType="solid">
        <fgColor rgb="FFD8ECF6"/>
      </patternFill>
    </fill>
    <fill>
      <patternFill patternType="solid">
        <fgColor rgb="FFD8ECF6"/>
      </patternFill>
    </fill>
    <fill>
      <patternFill patternType="solid">
        <fgColor rgb="FFDFF0D8"/>
      </patternFill>
    </fill>
    <fill>
      <patternFill patternType="solid">
        <fgColor rgb="FFDFF0D8"/>
      </patternFill>
    </fill>
    <fill>
      <patternFill patternType="solid">
        <fgColor rgb="FFDFF0D8"/>
      </patternFill>
    </fill>
    <fill>
      <patternFill patternType="solid">
        <fgColor rgb="FFDFF0D8"/>
      </patternFill>
    </fill>
    <fill>
      <patternFill patternType="solid">
        <fgColor rgb="FFDFF0D8"/>
      </patternFill>
    </fill>
    <fill>
      <patternFill patternType="solid">
        <fgColor rgb="FFF7F3DF"/>
      </patternFill>
    </fill>
    <fill>
      <patternFill patternType="solid">
        <fgColor rgb="FFF7F3DF"/>
      </patternFill>
    </fill>
    <fill>
      <patternFill patternType="solid">
        <fgColor rgb="FFF7F3DF"/>
      </patternFill>
    </fill>
    <fill>
      <patternFill patternType="solid">
        <fgColor rgb="FFF7F3DF"/>
      </patternFill>
    </fill>
    <fill>
      <patternFill patternType="solid">
        <fgColor rgb="FFF7F3D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s>
  <borders count="18">
    <border>
      <left/>
      <right/>
      <top/>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s>
  <cellStyleXfs count="1">
    <xf numFmtId="0" fontId="0" fillId="0" borderId="0"/>
  </cellStyleXfs>
  <cellXfs count="43">
    <xf numFmtId="0" fontId="0" fillId="0" borderId="0" xfId="0"/>
    <xf numFmtId="0" fontId="0" fillId="0" borderId="0" xfId="0" applyAlignment="1">
      <alignment vertical="center"/>
    </xf>
    <xf numFmtId="0" fontId="4" fillId="3" borderId="2" xfId="0" applyFont="1" applyFill="1" applyBorder="1" applyAlignment="1">
      <alignment horizontal="center" vertical="center" wrapText="1"/>
    </xf>
    <xf numFmtId="0" fontId="6" fillId="5" borderId="4" xfId="0" applyFont="1" applyFill="1" applyBorder="1" applyAlignment="1">
      <alignment horizontal="left" vertical="center" wrapText="1"/>
    </xf>
    <xf numFmtId="0" fontId="7" fillId="6" borderId="5" xfId="0" applyFont="1" applyFill="1" applyBorder="1" applyAlignment="1">
      <alignment horizontal="right" vertical="center" wrapText="1"/>
    </xf>
    <xf numFmtId="4" fontId="8" fillId="7" borderId="6" xfId="0" applyNumberFormat="1" applyFont="1" applyFill="1" applyBorder="1" applyAlignment="1">
      <alignment horizontal="right" vertical="center" wrapText="1"/>
    </xf>
    <xf numFmtId="164" fontId="9" fillId="8" borderId="7" xfId="0" applyNumberFormat="1" applyFont="1" applyFill="1" applyBorder="1" applyAlignment="1">
      <alignment horizontal="right" vertical="center" wrapText="1"/>
    </xf>
    <xf numFmtId="0" fontId="11" fillId="9" borderId="8" xfId="0" applyFont="1" applyFill="1" applyBorder="1" applyAlignment="1">
      <alignment horizontal="left" vertical="center" wrapText="1"/>
    </xf>
    <xf numFmtId="0" fontId="13" fillId="11" borderId="10" xfId="0" applyFont="1" applyFill="1" applyBorder="1" applyAlignment="1">
      <alignment horizontal="right" vertical="center" wrapText="1"/>
    </xf>
    <xf numFmtId="0" fontId="12" fillId="10" borderId="9" xfId="0" applyFont="1" applyFill="1" applyBorder="1" applyAlignment="1">
      <alignment horizontal="center" vertical="center" wrapText="1"/>
    </xf>
    <xf numFmtId="4" fontId="14" fillId="12" borderId="11" xfId="0" applyNumberFormat="1" applyFont="1" applyFill="1" applyBorder="1" applyAlignment="1">
      <alignment horizontal="right" vertical="center" wrapText="1"/>
    </xf>
    <xf numFmtId="164" fontId="15" fillId="13" borderId="12" xfId="0" applyNumberFormat="1" applyFont="1" applyFill="1" applyBorder="1" applyAlignment="1">
      <alignment horizontal="right" vertical="center" wrapText="1"/>
    </xf>
    <xf numFmtId="0" fontId="16" fillId="14" borderId="13" xfId="0" applyFont="1" applyFill="1" applyBorder="1" applyAlignment="1">
      <alignment horizontal="left" vertical="center" wrapText="1"/>
    </xf>
    <xf numFmtId="0" fontId="18" fillId="16" borderId="15" xfId="0" applyFont="1" applyFill="1" applyBorder="1" applyAlignment="1">
      <alignment horizontal="right" vertical="center" wrapText="1"/>
    </xf>
    <xf numFmtId="0" fontId="17" fillId="15" borderId="14" xfId="0" applyFont="1" applyFill="1" applyBorder="1" applyAlignment="1">
      <alignment horizontal="center" vertical="center" wrapText="1"/>
    </xf>
    <xf numFmtId="4" fontId="19" fillId="17" borderId="16" xfId="0" applyNumberFormat="1" applyFont="1" applyFill="1" applyBorder="1" applyAlignment="1">
      <alignment horizontal="right" vertical="center" wrapText="1"/>
    </xf>
    <xf numFmtId="164" fontId="20" fillId="18" borderId="17" xfId="0" applyNumberFormat="1" applyFont="1" applyFill="1" applyBorder="1" applyAlignment="1">
      <alignment horizontal="right" vertical="center" wrapText="1"/>
    </xf>
    <xf numFmtId="0" fontId="26" fillId="24" borderId="0" xfId="0" applyFont="1" applyFill="1" applyAlignment="1">
      <alignment horizontal="center" vertical="center" wrapText="1"/>
    </xf>
    <xf numFmtId="0" fontId="23" fillId="21" borderId="0" xfId="0" applyFont="1" applyFill="1" applyAlignment="1">
      <alignment horizontal="right" vertical="center" wrapText="1"/>
    </xf>
    <xf numFmtId="0" fontId="25" fillId="23" borderId="0" xfId="0" applyFont="1" applyFill="1" applyAlignment="1">
      <alignment horizontal="left" vertical="center" wrapText="1"/>
    </xf>
    <xf numFmtId="0" fontId="22" fillId="20" borderId="0" xfId="0" applyFont="1" applyFill="1" applyAlignment="1">
      <alignment horizontal="center" vertical="center" wrapText="1"/>
    </xf>
    <xf numFmtId="0" fontId="5" fillId="4" borderId="3"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13" fillId="11" borderId="10" xfId="0" applyFont="1" applyFill="1" applyBorder="1" applyAlignment="1">
      <alignment horizontal="center" vertical="center" wrapText="1"/>
    </xf>
    <xf numFmtId="0" fontId="18" fillId="16" borderId="15" xfId="0" applyFont="1" applyFill="1" applyBorder="1" applyAlignment="1">
      <alignment horizontal="center" vertical="center" wrapText="1"/>
    </xf>
    <xf numFmtId="0" fontId="0" fillId="0" borderId="0" xfId="0" applyAlignment="1">
      <alignment horizontal="center" vertical="center"/>
    </xf>
    <xf numFmtId="0" fontId="3" fillId="2" borderId="1"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16" fillId="14" borderId="13" xfId="0" applyFont="1" applyFill="1" applyBorder="1" applyAlignment="1">
      <alignment horizontal="center" vertical="center" wrapText="1"/>
    </xf>
    <xf numFmtId="0" fontId="21" fillId="19" borderId="0" xfId="0" applyFont="1" applyFill="1" applyAlignment="1">
      <alignment horizontal="left" vertical="center" wrapText="1"/>
    </xf>
    <xf numFmtId="0" fontId="23" fillId="21" borderId="0" xfId="0" applyFont="1" applyFill="1" applyAlignment="1">
      <alignment horizontal="right" vertical="center" wrapText="1"/>
    </xf>
    <xf numFmtId="4" fontId="24" fillId="22" borderId="0" xfId="0" applyNumberFormat="1" applyFont="1" applyFill="1" applyAlignment="1">
      <alignment horizontal="right" vertical="center" wrapText="1"/>
    </xf>
    <xf numFmtId="0" fontId="26" fillId="24" borderId="0" xfId="0" applyFont="1" applyFill="1" applyAlignment="1">
      <alignment horizontal="center" vertical="center" wrapText="1"/>
    </xf>
    <xf numFmtId="0" fontId="0" fillId="0" borderId="0" xfId="0" applyAlignment="1">
      <alignment vertical="center"/>
    </xf>
    <xf numFmtId="0" fontId="1" fillId="0" borderId="0" xfId="0" applyFont="1" applyFill="1" applyAlignment="1">
      <alignment horizontal="left" vertical="center" wrapText="1"/>
    </xf>
    <xf numFmtId="0" fontId="1" fillId="0" borderId="0" xfId="0" applyFont="1" applyFill="1" applyAlignment="1">
      <alignment horizontal="left" vertical="center" wrapText="1"/>
    </xf>
    <xf numFmtId="0" fontId="10" fillId="0" borderId="0" xfId="0" applyFont="1" applyFill="1" applyAlignment="1">
      <alignment horizontal="left" vertical="top" wrapText="1"/>
    </xf>
    <xf numFmtId="0" fontId="21" fillId="0" borderId="0" xfId="0" applyFont="1" applyFill="1" applyAlignment="1">
      <alignment horizontal="left" vertical="center" wrapText="1"/>
    </xf>
    <xf numFmtId="0" fontId="10" fillId="0" borderId="0" xfId="0" applyFont="1" applyFill="1" applyAlignment="1">
      <alignment horizontal="left" vertical="top" wrapText="1"/>
    </xf>
    <xf numFmtId="0" fontId="21" fillId="0" borderId="0" xfId="0" applyFont="1" applyFill="1" applyAlignment="1">
      <alignment horizontal="left" vertical="top" wrapText="1"/>
    </xf>
    <xf numFmtId="0" fontId="2" fillId="0" borderId="0" xfId="0" applyFont="1" applyFill="1" applyAlignment="1">
      <alignment horizontal="center" vertical="center" wrapText="1"/>
    </xf>
    <xf numFmtId="0" fontId="0" fillId="0" borderId="0" xfId="0" applyFill="1" applyAlignment="1">
      <alignment vertical="center"/>
    </xf>
    <xf numFmtId="0" fontId="27" fillId="0"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10"/>
  <sheetViews>
    <sheetView showGridLines="0" tabSelected="1" showOutlineSymbols="0" showWhiteSpace="0" view="pageBreakPreview" zoomScale="60" zoomScaleNormal="100" workbookViewId="0">
      <selection sqref="A1:C2"/>
    </sheetView>
  </sheetViews>
  <sheetFormatPr baseColWidth="10" defaultColWidth="8.83203125" defaultRowHeight="14" x14ac:dyDescent="0.15"/>
  <cols>
    <col min="1" max="1" width="10" style="1" bestFit="1" customWidth="1"/>
    <col min="2" max="2" width="16.1640625" style="25" customWidth="1"/>
    <col min="3" max="3" width="13.1640625" style="25" bestFit="1" customWidth="1"/>
    <col min="4" max="4" width="60" style="1" bestFit="1" customWidth="1"/>
    <col min="5" max="5" width="9.6640625" style="1" customWidth="1"/>
    <col min="6" max="10" width="13" style="1" bestFit="1" customWidth="1"/>
    <col min="11" max="16384" width="8.83203125" style="1"/>
  </cols>
  <sheetData>
    <row r="1" spans="1:10" ht="15" x14ac:dyDescent="0.15">
      <c r="A1" s="42"/>
      <c r="B1" s="42"/>
      <c r="C1" s="42"/>
      <c r="D1" s="34" t="s">
        <v>0</v>
      </c>
      <c r="E1" s="35" t="s">
        <v>1</v>
      </c>
      <c r="F1" s="35"/>
      <c r="G1" s="35" t="s">
        <v>2</v>
      </c>
      <c r="H1" s="35"/>
      <c r="I1" s="35" t="s">
        <v>3</v>
      </c>
      <c r="J1" s="35"/>
    </row>
    <row r="2" spans="1:10" ht="80" customHeight="1" x14ac:dyDescent="0.15">
      <c r="A2" s="42"/>
      <c r="B2" s="42"/>
      <c r="C2" s="42"/>
      <c r="D2" s="36" t="s">
        <v>1154</v>
      </c>
      <c r="E2" s="37" t="s">
        <v>4</v>
      </c>
      <c r="F2" s="37"/>
      <c r="G2" s="38" t="s">
        <v>1153</v>
      </c>
      <c r="H2" s="39"/>
      <c r="I2" s="39" t="s">
        <v>5</v>
      </c>
      <c r="J2" s="39"/>
    </row>
    <row r="3" spans="1:10" x14ac:dyDescent="0.15">
      <c r="A3" s="40" t="s">
        <v>6</v>
      </c>
      <c r="B3" s="41"/>
      <c r="C3" s="41"/>
      <c r="D3" s="41"/>
      <c r="E3" s="41"/>
      <c r="F3" s="41"/>
      <c r="G3" s="41"/>
      <c r="H3" s="41"/>
      <c r="I3" s="41"/>
      <c r="J3" s="41"/>
    </row>
    <row r="4" spans="1:10" ht="30" customHeight="1" x14ac:dyDescent="0.15">
      <c r="A4" s="26" t="s">
        <v>7</v>
      </c>
      <c r="B4" s="21" t="s">
        <v>8</v>
      </c>
      <c r="C4" s="26" t="s">
        <v>9</v>
      </c>
      <c r="D4" s="26" t="s">
        <v>10</v>
      </c>
      <c r="E4" s="2" t="s">
        <v>11</v>
      </c>
      <c r="F4" s="21" t="s">
        <v>12</v>
      </c>
      <c r="G4" s="21" t="s">
        <v>13</v>
      </c>
      <c r="H4" s="21" t="s">
        <v>14</v>
      </c>
      <c r="I4" s="21" t="s">
        <v>15</v>
      </c>
      <c r="J4" s="21" t="s">
        <v>16</v>
      </c>
    </row>
    <row r="5" spans="1:10" ht="24" customHeight="1" x14ac:dyDescent="0.15">
      <c r="A5" s="3" t="s">
        <v>17</v>
      </c>
      <c r="B5" s="22"/>
      <c r="C5" s="22"/>
      <c r="D5" s="3" t="s">
        <v>18</v>
      </c>
      <c r="E5" s="3"/>
      <c r="F5" s="4"/>
      <c r="G5" s="3"/>
      <c r="H5" s="3"/>
      <c r="I5" s="5">
        <v>722858.03</v>
      </c>
      <c r="J5" s="6">
        <f t="shared" ref="J5:J68" si="0">I5 / 22999169.35</f>
        <v>3.142974509207655E-2</v>
      </c>
    </row>
    <row r="6" spans="1:10" ht="24" customHeight="1" x14ac:dyDescent="0.15">
      <c r="A6" s="7" t="s">
        <v>19</v>
      </c>
      <c r="B6" s="23" t="s">
        <v>20</v>
      </c>
      <c r="C6" s="27" t="s">
        <v>21</v>
      </c>
      <c r="D6" s="7" t="s">
        <v>22</v>
      </c>
      <c r="E6" s="9" t="s">
        <v>23</v>
      </c>
      <c r="F6" s="8">
        <v>11</v>
      </c>
      <c r="G6" s="10">
        <v>49155.89</v>
      </c>
      <c r="H6" s="10">
        <f>TRUNC(G6 * (1 + 23.63 / 100), 2)</f>
        <v>60771.42</v>
      </c>
      <c r="I6" s="10">
        <f>TRUNC(F6 * H6, 2)</f>
        <v>668485.62</v>
      </c>
      <c r="J6" s="11">
        <f t="shared" si="0"/>
        <v>2.9065641885888369E-2</v>
      </c>
    </row>
    <row r="7" spans="1:10" ht="39" customHeight="1" x14ac:dyDescent="0.15">
      <c r="A7" s="7" t="s">
        <v>24</v>
      </c>
      <c r="B7" s="23" t="s">
        <v>25</v>
      </c>
      <c r="C7" s="27" t="s">
        <v>26</v>
      </c>
      <c r="D7" s="7" t="s">
        <v>27</v>
      </c>
      <c r="E7" s="9" t="s">
        <v>28</v>
      </c>
      <c r="F7" s="8">
        <v>18</v>
      </c>
      <c r="G7" s="10">
        <v>312.24</v>
      </c>
      <c r="H7" s="10">
        <f>TRUNC(G7 * (1 + 23.63 / 100), 2)</f>
        <v>386.02</v>
      </c>
      <c r="I7" s="10">
        <f>TRUNC(F7 * H7, 2)</f>
        <v>6948.36</v>
      </c>
      <c r="J7" s="11">
        <f t="shared" si="0"/>
        <v>3.0211351959108903E-4</v>
      </c>
    </row>
    <row r="8" spans="1:10" ht="24" customHeight="1" x14ac:dyDescent="0.15">
      <c r="A8" s="12" t="s">
        <v>29</v>
      </c>
      <c r="B8" s="24" t="s">
        <v>30</v>
      </c>
      <c r="C8" s="28" t="s">
        <v>21</v>
      </c>
      <c r="D8" s="12" t="s">
        <v>31</v>
      </c>
      <c r="E8" s="14" t="s">
        <v>23</v>
      </c>
      <c r="F8" s="13">
        <v>1</v>
      </c>
      <c r="G8" s="15">
        <v>254.59</v>
      </c>
      <c r="H8" s="15">
        <f>TRUNC(G8 * (1 + 23.63 / 100), 2)</f>
        <v>314.74</v>
      </c>
      <c r="I8" s="15">
        <f>TRUNC(F8 * H8, 2)</f>
        <v>314.74</v>
      </c>
      <c r="J8" s="16">
        <f t="shared" si="0"/>
        <v>1.3684842057132816E-5</v>
      </c>
    </row>
    <row r="9" spans="1:10" ht="24" customHeight="1" x14ac:dyDescent="0.15">
      <c r="A9" s="7" t="s">
        <v>32</v>
      </c>
      <c r="B9" s="23" t="s">
        <v>33</v>
      </c>
      <c r="C9" s="27" t="s">
        <v>21</v>
      </c>
      <c r="D9" s="7" t="s">
        <v>34</v>
      </c>
      <c r="E9" s="9" t="s">
        <v>35</v>
      </c>
      <c r="F9" s="8">
        <v>1</v>
      </c>
      <c r="G9" s="10">
        <v>38105.08</v>
      </c>
      <c r="H9" s="10">
        <f>TRUNC(G9 * (1 + 23.63 / 100), 2)</f>
        <v>47109.31</v>
      </c>
      <c r="I9" s="10">
        <f>TRUNC(F9 * H9, 2)</f>
        <v>47109.31</v>
      </c>
      <c r="J9" s="11">
        <f t="shared" si="0"/>
        <v>2.0483048445399613E-3</v>
      </c>
    </row>
    <row r="10" spans="1:10" ht="24" customHeight="1" x14ac:dyDescent="0.15">
      <c r="A10" s="3" t="s">
        <v>36</v>
      </c>
      <c r="B10" s="22"/>
      <c r="C10" s="22"/>
      <c r="D10" s="3" t="s">
        <v>37</v>
      </c>
      <c r="E10" s="3"/>
      <c r="F10" s="4"/>
      <c r="G10" s="3"/>
      <c r="H10" s="3"/>
      <c r="I10" s="5">
        <v>61912.29</v>
      </c>
      <c r="J10" s="6">
        <f t="shared" si="0"/>
        <v>2.6919359155029654E-3</v>
      </c>
    </row>
    <row r="11" spans="1:10" ht="39" customHeight="1" x14ac:dyDescent="0.15">
      <c r="A11" s="7" t="s">
        <v>38</v>
      </c>
      <c r="B11" s="23" t="s">
        <v>39</v>
      </c>
      <c r="C11" s="27" t="s">
        <v>26</v>
      </c>
      <c r="D11" s="7" t="s">
        <v>40</v>
      </c>
      <c r="E11" s="9" t="s">
        <v>28</v>
      </c>
      <c r="F11" s="8">
        <v>18</v>
      </c>
      <c r="G11" s="10">
        <v>575.54</v>
      </c>
      <c r="H11" s="10">
        <f t="shared" ref="H11:H17" si="1">TRUNC(G11 * (1 + 23.63 / 100), 2)</f>
        <v>711.54</v>
      </c>
      <c r="I11" s="10">
        <f t="shared" ref="I11:I17" si="2">TRUNC(F11 * H11, 2)</f>
        <v>12807.72</v>
      </c>
      <c r="J11" s="11">
        <f t="shared" si="0"/>
        <v>5.5687750305643093E-4</v>
      </c>
    </row>
    <row r="12" spans="1:10" ht="39" customHeight="1" x14ac:dyDescent="0.15">
      <c r="A12" s="7" t="s">
        <v>41</v>
      </c>
      <c r="B12" s="23" t="s">
        <v>42</v>
      </c>
      <c r="C12" s="27" t="s">
        <v>26</v>
      </c>
      <c r="D12" s="7" t="s">
        <v>43</v>
      </c>
      <c r="E12" s="9" t="s">
        <v>28</v>
      </c>
      <c r="F12" s="8">
        <v>15</v>
      </c>
      <c r="G12" s="10">
        <v>986.96</v>
      </c>
      <c r="H12" s="10">
        <f t="shared" si="1"/>
        <v>1220.17</v>
      </c>
      <c r="I12" s="10">
        <f t="shared" si="2"/>
        <v>18302.55</v>
      </c>
      <c r="J12" s="11">
        <f t="shared" si="0"/>
        <v>7.9579178367152634E-4</v>
      </c>
    </row>
    <row r="13" spans="1:10" ht="26" customHeight="1" x14ac:dyDescent="0.15">
      <c r="A13" s="7" t="s">
        <v>44</v>
      </c>
      <c r="B13" s="23" t="s">
        <v>45</v>
      </c>
      <c r="C13" s="27" t="s">
        <v>26</v>
      </c>
      <c r="D13" s="7" t="s">
        <v>46</v>
      </c>
      <c r="E13" s="9" t="s">
        <v>28</v>
      </c>
      <c r="F13" s="8">
        <v>6</v>
      </c>
      <c r="G13" s="10">
        <v>906.58</v>
      </c>
      <c r="H13" s="10">
        <f t="shared" si="1"/>
        <v>1120.8</v>
      </c>
      <c r="I13" s="10">
        <f t="shared" si="2"/>
        <v>6724.8</v>
      </c>
      <c r="J13" s="11">
        <f t="shared" si="0"/>
        <v>2.9239316853849767E-4</v>
      </c>
    </row>
    <row r="14" spans="1:10" ht="39" customHeight="1" x14ac:dyDescent="0.15">
      <c r="A14" s="7" t="s">
        <v>47</v>
      </c>
      <c r="B14" s="23" t="s">
        <v>48</v>
      </c>
      <c r="C14" s="27" t="s">
        <v>26</v>
      </c>
      <c r="D14" s="7" t="s">
        <v>49</v>
      </c>
      <c r="E14" s="9" t="s">
        <v>50</v>
      </c>
      <c r="F14" s="8">
        <v>275.08</v>
      </c>
      <c r="G14" s="10">
        <v>51.51</v>
      </c>
      <c r="H14" s="10">
        <f t="shared" si="1"/>
        <v>63.68</v>
      </c>
      <c r="I14" s="10">
        <f t="shared" si="2"/>
        <v>17517.09</v>
      </c>
      <c r="J14" s="11">
        <f t="shared" si="0"/>
        <v>7.6164011549399713E-4</v>
      </c>
    </row>
    <row r="15" spans="1:10" ht="24" customHeight="1" x14ac:dyDescent="0.15">
      <c r="A15" s="7" t="s">
        <v>51</v>
      </c>
      <c r="B15" s="23" t="s">
        <v>52</v>
      </c>
      <c r="C15" s="27" t="s">
        <v>26</v>
      </c>
      <c r="D15" s="7" t="s">
        <v>53</v>
      </c>
      <c r="E15" s="9" t="s">
        <v>28</v>
      </c>
      <c r="F15" s="8">
        <v>40.5</v>
      </c>
      <c r="G15" s="10">
        <v>100.66</v>
      </c>
      <c r="H15" s="10">
        <f t="shared" si="1"/>
        <v>124.44</v>
      </c>
      <c r="I15" s="10">
        <f t="shared" si="2"/>
        <v>5039.82</v>
      </c>
      <c r="J15" s="11">
        <f t="shared" si="0"/>
        <v>2.1913052264211443E-4</v>
      </c>
    </row>
    <row r="16" spans="1:10" ht="39" customHeight="1" x14ac:dyDescent="0.15">
      <c r="A16" s="7" t="s">
        <v>54</v>
      </c>
      <c r="B16" s="23" t="s">
        <v>55</v>
      </c>
      <c r="C16" s="27" t="s">
        <v>26</v>
      </c>
      <c r="D16" s="7" t="s">
        <v>56</v>
      </c>
      <c r="E16" s="9" t="s">
        <v>28</v>
      </c>
      <c r="F16" s="8">
        <v>1876.5</v>
      </c>
      <c r="G16" s="10">
        <v>0.32</v>
      </c>
      <c r="H16" s="10">
        <f t="shared" si="1"/>
        <v>0.39</v>
      </c>
      <c r="I16" s="10">
        <f t="shared" si="2"/>
        <v>731.83</v>
      </c>
      <c r="J16" s="11">
        <f t="shared" si="0"/>
        <v>3.1819844832787408E-5</v>
      </c>
    </row>
    <row r="17" spans="1:10" ht="52" customHeight="1" x14ac:dyDescent="0.15">
      <c r="A17" s="7" t="s">
        <v>57</v>
      </c>
      <c r="B17" s="23" t="s">
        <v>58</v>
      </c>
      <c r="C17" s="27" t="s">
        <v>21</v>
      </c>
      <c r="D17" s="7" t="s">
        <v>59</v>
      </c>
      <c r="E17" s="9" t="s">
        <v>23</v>
      </c>
      <c r="F17" s="8">
        <v>1</v>
      </c>
      <c r="G17" s="10">
        <v>637.78</v>
      </c>
      <c r="H17" s="10">
        <f t="shared" si="1"/>
        <v>788.48</v>
      </c>
      <c r="I17" s="10">
        <f t="shared" si="2"/>
        <v>788.48</v>
      </c>
      <c r="J17" s="11">
        <f t="shared" si="0"/>
        <v>3.4282977267611624E-5</v>
      </c>
    </row>
    <row r="18" spans="1:10" ht="24" customHeight="1" x14ac:dyDescent="0.15">
      <c r="A18" s="3" t="s">
        <v>60</v>
      </c>
      <c r="B18" s="22"/>
      <c r="C18" s="22"/>
      <c r="D18" s="3" t="s">
        <v>61</v>
      </c>
      <c r="E18" s="3"/>
      <c r="F18" s="4"/>
      <c r="G18" s="3"/>
      <c r="H18" s="3"/>
      <c r="I18" s="5">
        <v>6086.88</v>
      </c>
      <c r="J18" s="6">
        <f t="shared" si="0"/>
        <v>2.6465651464929968E-4</v>
      </c>
    </row>
    <row r="19" spans="1:10" ht="26" customHeight="1" x14ac:dyDescent="0.15">
      <c r="A19" s="7" t="s">
        <v>62</v>
      </c>
      <c r="B19" s="23" t="s">
        <v>63</v>
      </c>
      <c r="C19" s="27" t="s">
        <v>26</v>
      </c>
      <c r="D19" s="7" t="s">
        <v>64</v>
      </c>
      <c r="E19" s="9" t="s">
        <v>28</v>
      </c>
      <c r="F19" s="8">
        <v>255.8</v>
      </c>
      <c r="G19" s="10">
        <v>16.239999999999998</v>
      </c>
      <c r="H19" s="10">
        <f>TRUNC(G19 * (1 + 23.63 / 100), 2)</f>
        <v>20.07</v>
      </c>
      <c r="I19" s="10">
        <f>TRUNC(F19 * H19, 2)</f>
        <v>5133.8999999999996</v>
      </c>
      <c r="J19" s="11">
        <f t="shared" si="0"/>
        <v>2.232211051569999E-4</v>
      </c>
    </row>
    <row r="20" spans="1:10" ht="26" customHeight="1" x14ac:dyDescent="0.15">
      <c r="A20" s="7" t="s">
        <v>65</v>
      </c>
      <c r="B20" s="23" t="s">
        <v>66</v>
      </c>
      <c r="C20" s="27" t="s">
        <v>26</v>
      </c>
      <c r="D20" s="7" t="s">
        <v>67</v>
      </c>
      <c r="E20" s="9" t="s">
        <v>68</v>
      </c>
      <c r="F20" s="8">
        <v>17.100000000000001</v>
      </c>
      <c r="G20" s="10">
        <v>45.08</v>
      </c>
      <c r="H20" s="10">
        <f>TRUNC(G20 * (1 + 23.63 / 100), 2)</f>
        <v>55.73</v>
      </c>
      <c r="I20" s="10">
        <f>TRUNC(F20 * H20, 2)</f>
        <v>952.98</v>
      </c>
      <c r="J20" s="11">
        <f t="shared" si="0"/>
        <v>4.1435409492299768E-5</v>
      </c>
    </row>
    <row r="21" spans="1:10" ht="24" customHeight="1" x14ac:dyDescent="0.15">
      <c r="A21" s="3" t="s">
        <v>69</v>
      </c>
      <c r="B21" s="22"/>
      <c r="C21" s="22"/>
      <c r="D21" s="3" t="s">
        <v>70</v>
      </c>
      <c r="E21" s="3"/>
      <c r="F21" s="4"/>
      <c r="G21" s="3"/>
      <c r="H21" s="3"/>
      <c r="I21" s="5">
        <v>1088750.83</v>
      </c>
      <c r="J21" s="6">
        <f t="shared" si="0"/>
        <v>4.7338702256218661E-2</v>
      </c>
    </row>
    <row r="22" spans="1:10" ht="24" customHeight="1" x14ac:dyDescent="0.15">
      <c r="A22" s="3" t="s">
        <v>71</v>
      </c>
      <c r="B22" s="22"/>
      <c r="C22" s="22"/>
      <c r="D22" s="3" t="s">
        <v>72</v>
      </c>
      <c r="E22" s="3"/>
      <c r="F22" s="4"/>
      <c r="G22" s="3"/>
      <c r="H22" s="3"/>
      <c r="I22" s="5">
        <v>123068.37</v>
      </c>
      <c r="J22" s="6">
        <f t="shared" si="0"/>
        <v>5.3509919478896308E-3</v>
      </c>
    </row>
    <row r="23" spans="1:10" ht="65" customHeight="1" x14ac:dyDescent="0.15">
      <c r="A23" s="7" t="s">
        <v>73</v>
      </c>
      <c r="B23" s="23" t="s">
        <v>74</v>
      </c>
      <c r="C23" s="27" t="s">
        <v>26</v>
      </c>
      <c r="D23" s="7" t="s">
        <v>75</v>
      </c>
      <c r="E23" s="9" t="s">
        <v>68</v>
      </c>
      <c r="F23" s="8">
        <v>150.12</v>
      </c>
      <c r="G23" s="10">
        <v>15.85</v>
      </c>
      <c r="H23" s="10">
        <f>TRUNC(G23 * (1 + 23.63 / 100), 2)</f>
        <v>19.59</v>
      </c>
      <c r="I23" s="10">
        <f>TRUNC(F23 * H23, 2)</f>
        <v>2940.85</v>
      </c>
      <c r="J23" s="11">
        <f t="shared" si="0"/>
        <v>1.2786766144665132E-4</v>
      </c>
    </row>
    <row r="24" spans="1:10" ht="65" customHeight="1" x14ac:dyDescent="0.15">
      <c r="A24" s="7" t="s">
        <v>76</v>
      </c>
      <c r="B24" s="23" t="s">
        <v>77</v>
      </c>
      <c r="C24" s="27" t="s">
        <v>26</v>
      </c>
      <c r="D24" s="7" t="s">
        <v>78</v>
      </c>
      <c r="E24" s="9" t="s">
        <v>68</v>
      </c>
      <c r="F24" s="8">
        <v>2843.85</v>
      </c>
      <c r="G24" s="10">
        <v>29.43</v>
      </c>
      <c r="H24" s="10">
        <f>TRUNC(G24 * (1 + 23.63 / 100), 2)</f>
        <v>36.380000000000003</v>
      </c>
      <c r="I24" s="10">
        <f>TRUNC(F24 * H24, 2)</f>
        <v>103459.26</v>
      </c>
      <c r="J24" s="11">
        <f t="shared" si="0"/>
        <v>4.4983911560266846E-3</v>
      </c>
    </row>
    <row r="25" spans="1:10" ht="39" customHeight="1" x14ac:dyDescent="0.15">
      <c r="A25" s="7" t="s">
        <v>79</v>
      </c>
      <c r="B25" s="23" t="s">
        <v>80</v>
      </c>
      <c r="C25" s="27" t="s">
        <v>26</v>
      </c>
      <c r="D25" s="7" t="s">
        <v>81</v>
      </c>
      <c r="E25" s="9" t="s">
        <v>82</v>
      </c>
      <c r="F25" s="8">
        <v>4587.6000000000004</v>
      </c>
      <c r="G25" s="10">
        <v>2.16</v>
      </c>
      <c r="H25" s="10">
        <f>TRUNC(G25 * (1 + 23.63 / 100), 2)</f>
        <v>2.67</v>
      </c>
      <c r="I25" s="10">
        <f>TRUNC(F25 * H25, 2)</f>
        <v>12248.89</v>
      </c>
      <c r="J25" s="11">
        <f t="shared" si="0"/>
        <v>5.3257966901313323E-4</v>
      </c>
    </row>
    <row r="26" spans="1:10" ht="52" customHeight="1" x14ac:dyDescent="0.15">
      <c r="A26" s="7" t="s">
        <v>83</v>
      </c>
      <c r="B26" s="23" t="s">
        <v>84</v>
      </c>
      <c r="C26" s="27" t="s">
        <v>26</v>
      </c>
      <c r="D26" s="7" t="s">
        <v>85</v>
      </c>
      <c r="E26" s="9" t="s">
        <v>68</v>
      </c>
      <c r="F26" s="8">
        <v>476.74</v>
      </c>
      <c r="G26" s="10">
        <v>7.5</v>
      </c>
      <c r="H26" s="10">
        <f>TRUNC(G26 * (1 + 23.63 / 100), 2)</f>
        <v>9.27</v>
      </c>
      <c r="I26" s="10">
        <f>TRUNC(F26 * H26, 2)</f>
        <v>4419.37</v>
      </c>
      <c r="J26" s="11">
        <f t="shared" si="0"/>
        <v>1.9215346140316147E-4</v>
      </c>
    </row>
    <row r="27" spans="1:10" ht="24" customHeight="1" x14ac:dyDescent="0.15">
      <c r="A27" s="3" t="s">
        <v>86</v>
      </c>
      <c r="B27" s="22"/>
      <c r="C27" s="22"/>
      <c r="D27" s="3" t="s">
        <v>87</v>
      </c>
      <c r="E27" s="3"/>
      <c r="F27" s="4"/>
      <c r="G27" s="3"/>
      <c r="H27" s="3"/>
      <c r="I27" s="5">
        <v>380835.09</v>
      </c>
      <c r="J27" s="6">
        <f t="shared" si="0"/>
        <v>1.6558645410383051E-2</v>
      </c>
    </row>
    <row r="28" spans="1:10" ht="52" customHeight="1" x14ac:dyDescent="0.15">
      <c r="A28" s="7" t="s">
        <v>88</v>
      </c>
      <c r="B28" s="23" t="s">
        <v>89</v>
      </c>
      <c r="C28" s="27" t="s">
        <v>21</v>
      </c>
      <c r="D28" s="7" t="s">
        <v>90</v>
      </c>
      <c r="E28" s="9" t="s">
        <v>50</v>
      </c>
      <c r="F28" s="8">
        <v>3385</v>
      </c>
      <c r="G28" s="10">
        <v>88.4</v>
      </c>
      <c r="H28" s="10">
        <f>TRUNC(G28 * (1 + 23.63 / 100), 2)</f>
        <v>109.28</v>
      </c>
      <c r="I28" s="10">
        <f>TRUNC(F28 * H28, 2)</f>
        <v>369912.8</v>
      </c>
      <c r="J28" s="11">
        <f t="shared" si="0"/>
        <v>1.6083746085377642E-2</v>
      </c>
    </row>
    <row r="29" spans="1:10" ht="32" customHeight="1" x14ac:dyDescent="0.15">
      <c r="A29" s="7" t="s">
        <v>91</v>
      </c>
      <c r="B29" s="23" t="s">
        <v>92</v>
      </c>
      <c r="C29" s="27" t="s">
        <v>26</v>
      </c>
      <c r="D29" s="7" t="s">
        <v>93</v>
      </c>
      <c r="E29" s="9" t="s">
        <v>94</v>
      </c>
      <c r="F29" s="8">
        <v>532.24</v>
      </c>
      <c r="G29" s="10">
        <v>10.48</v>
      </c>
      <c r="H29" s="10">
        <f>TRUNC(G29 * (1 + 23.63 / 100), 2)</f>
        <v>12.95</v>
      </c>
      <c r="I29" s="10">
        <f>TRUNC(F29 * H29, 2)</f>
        <v>6892.5</v>
      </c>
      <c r="J29" s="11">
        <f t="shared" si="0"/>
        <v>2.9968473622287578E-4</v>
      </c>
    </row>
    <row r="30" spans="1:10" ht="32" customHeight="1" x14ac:dyDescent="0.15">
      <c r="A30" s="7" t="s">
        <v>95</v>
      </c>
      <c r="B30" s="23" t="s">
        <v>96</v>
      </c>
      <c r="C30" s="27" t="s">
        <v>26</v>
      </c>
      <c r="D30" s="7" t="s">
        <v>97</v>
      </c>
      <c r="E30" s="9" t="s">
        <v>94</v>
      </c>
      <c r="F30" s="8">
        <v>244.23</v>
      </c>
      <c r="G30" s="10">
        <v>13.35</v>
      </c>
      <c r="H30" s="10">
        <f>TRUNC(G30 * (1 + 23.63 / 100), 2)</f>
        <v>16.5</v>
      </c>
      <c r="I30" s="10">
        <f>TRUNC(F30 * H30, 2)</f>
        <v>4029.79</v>
      </c>
      <c r="J30" s="11">
        <f t="shared" si="0"/>
        <v>1.7521458878252922E-4</v>
      </c>
    </row>
    <row r="31" spans="1:10" ht="24" customHeight="1" x14ac:dyDescent="0.15">
      <c r="A31" s="3" t="s">
        <v>98</v>
      </c>
      <c r="B31" s="22"/>
      <c r="C31" s="22"/>
      <c r="D31" s="3" t="s">
        <v>99</v>
      </c>
      <c r="E31" s="3"/>
      <c r="F31" s="4"/>
      <c r="G31" s="3"/>
      <c r="H31" s="3"/>
      <c r="I31" s="5">
        <v>584847.37</v>
      </c>
      <c r="J31" s="6">
        <f t="shared" si="0"/>
        <v>2.5429064897945976E-2</v>
      </c>
    </row>
    <row r="32" spans="1:10" ht="24" customHeight="1" x14ac:dyDescent="0.15">
      <c r="A32" s="3" t="s">
        <v>100</v>
      </c>
      <c r="B32" s="22"/>
      <c r="C32" s="22"/>
      <c r="D32" s="3" t="s">
        <v>101</v>
      </c>
      <c r="E32" s="3"/>
      <c r="F32" s="4"/>
      <c r="G32" s="3"/>
      <c r="H32" s="3"/>
      <c r="I32" s="5">
        <v>341800.61</v>
      </c>
      <c r="J32" s="6">
        <f t="shared" si="0"/>
        <v>1.4861432810833229E-2</v>
      </c>
    </row>
    <row r="33" spans="1:10" ht="52" customHeight="1" x14ac:dyDescent="0.15">
      <c r="A33" s="7" t="s">
        <v>102</v>
      </c>
      <c r="B33" s="23" t="s">
        <v>103</v>
      </c>
      <c r="C33" s="27" t="s">
        <v>26</v>
      </c>
      <c r="D33" s="7" t="s">
        <v>104</v>
      </c>
      <c r="E33" s="9" t="s">
        <v>50</v>
      </c>
      <c r="F33" s="8">
        <v>2122.13</v>
      </c>
      <c r="G33" s="10">
        <v>127.94</v>
      </c>
      <c r="H33" s="10">
        <f>TRUNC(G33 * (1 + 23.63 / 100), 2)</f>
        <v>158.16999999999999</v>
      </c>
      <c r="I33" s="10">
        <f>TRUNC(F33 * H33, 2)</f>
        <v>335657.3</v>
      </c>
      <c r="J33" s="11">
        <f t="shared" si="0"/>
        <v>1.459432272931196E-2</v>
      </c>
    </row>
    <row r="34" spans="1:10" ht="31" customHeight="1" x14ac:dyDescent="0.15">
      <c r="A34" s="7" t="s">
        <v>105</v>
      </c>
      <c r="B34" s="23" t="s">
        <v>106</v>
      </c>
      <c r="C34" s="27" t="s">
        <v>26</v>
      </c>
      <c r="D34" s="7" t="s">
        <v>107</v>
      </c>
      <c r="E34" s="9" t="s">
        <v>68</v>
      </c>
      <c r="F34" s="8">
        <v>149.91</v>
      </c>
      <c r="G34" s="10">
        <v>33.15</v>
      </c>
      <c r="H34" s="10">
        <f>TRUNC(G34 * (1 + 23.63 / 100), 2)</f>
        <v>40.98</v>
      </c>
      <c r="I34" s="10">
        <f>TRUNC(F34 * H34, 2)</f>
        <v>6143.31</v>
      </c>
      <c r="J34" s="11">
        <f t="shared" si="0"/>
        <v>2.6711008152127024E-4</v>
      </c>
    </row>
    <row r="35" spans="1:10" ht="24" customHeight="1" x14ac:dyDescent="0.15">
      <c r="A35" s="3" t="s">
        <v>108</v>
      </c>
      <c r="B35" s="22"/>
      <c r="C35" s="22"/>
      <c r="D35" s="3" t="s">
        <v>109</v>
      </c>
      <c r="E35" s="3"/>
      <c r="F35" s="4"/>
      <c r="G35" s="3"/>
      <c r="H35" s="3"/>
      <c r="I35" s="5">
        <v>243046.76</v>
      </c>
      <c r="J35" s="6">
        <f t="shared" si="0"/>
        <v>1.0567632087112746E-2</v>
      </c>
    </row>
    <row r="36" spans="1:10" ht="39" customHeight="1" x14ac:dyDescent="0.15">
      <c r="A36" s="7" t="s">
        <v>110</v>
      </c>
      <c r="B36" s="23" t="s">
        <v>111</v>
      </c>
      <c r="C36" s="27" t="s">
        <v>26</v>
      </c>
      <c r="D36" s="7" t="s">
        <v>112</v>
      </c>
      <c r="E36" s="9" t="s">
        <v>68</v>
      </c>
      <c r="F36" s="8">
        <v>51.14</v>
      </c>
      <c r="G36" s="10">
        <v>618.26</v>
      </c>
      <c r="H36" s="10">
        <f t="shared" ref="H36:H49" si="3">TRUNC(G36 * (1 + 23.63 / 100), 2)</f>
        <v>764.35</v>
      </c>
      <c r="I36" s="10">
        <f t="shared" ref="I36:I49" si="4">TRUNC(F36 * H36, 2)</f>
        <v>39088.85</v>
      </c>
      <c r="J36" s="11">
        <f t="shared" si="0"/>
        <v>1.699576597969613E-3</v>
      </c>
    </row>
    <row r="37" spans="1:10" ht="39" customHeight="1" x14ac:dyDescent="0.15">
      <c r="A37" s="7" t="s">
        <v>113</v>
      </c>
      <c r="B37" s="23" t="s">
        <v>114</v>
      </c>
      <c r="C37" s="27" t="s">
        <v>26</v>
      </c>
      <c r="D37" s="7" t="s">
        <v>115</v>
      </c>
      <c r="E37" s="9" t="s">
        <v>68</v>
      </c>
      <c r="F37" s="8">
        <v>52.5</v>
      </c>
      <c r="G37" s="10">
        <v>78.849999999999994</v>
      </c>
      <c r="H37" s="10">
        <f t="shared" si="3"/>
        <v>97.48</v>
      </c>
      <c r="I37" s="10">
        <f t="shared" si="4"/>
        <v>5117.7</v>
      </c>
      <c r="J37" s="11">
        <f t="shared" si="0"/>
        <v>2.225167318923194E-4</v>
      </c>
    </row>
    <row r="38" spans="1:10" ht="39" customHeight="1" x14ac:dyDescent="0.15">
      <c r="A38" s="7" t="s">
        <v>116</v>
      </c>
      <c r="B38" s="23" t="s">
        <v>117</v>
      </c>
      <c r="C38" s="27" t="s">
        <v>26</v>
      </c>
      <c r="D38" s="7" t="s">
        <v>118</v>
      </c>
      <c r="E38" s="9" t="s">
        <v>28</v>
      </c>
      <c r="F38" s="8">
        <v>136.63999999999999</v>
      </c>
      <c r="G38" s="10">
        <v>119.28</v>
      </c>
      <c r="H38" s="10">
        <f t="shared" si="3"/>
        <v>147.46</v>
      </c>
      <c r="I38" s="10">
        <f t="shared" si="4"/>
        <v>20148.93</v>
      </c>
      <c r="J38" s="11">
        <f t="shared" si="0"/>
        <v>8.7607207431602305E-4</v>
      </c>
    </row>
    <row r="39" spans="1:10" ht="26" customHeight="1" x14ac:dyDescent="0.15">
      <c r="A39" s="7" t="s">
        <v>119</v>
      </c>
      <c r="B39" s="23" t="s">
        <v>120</v>
      </c>
      <c r="C39" s="27" t="s">
        <v>26</v>
      </c>
      <c r="D39" s="7" t="s">
        <v>121</v>
      </c>
      <c r="E39" s="9" t="s">
        <v>68</v>
      </c>
      <c r="F39" s="8">
        <v>11.14</v>
      </c>
      <c r="G39" s="10">
        <v>68.319999999999993</v>
      </c>
      <c r="H39" s="10">
        <f t="shared" si="3"/>
        <v>84.46</v>
      </c>
      <c r="I39" s="10">
        <f t="shared" si="4"/>
        <v>940.88</v>
      </c>
      <c r="J39" s="11">
        <f t="shared" si="0"/>
        <v>4.0909303535347028E-5</v>
      </c>
    </row>
    <row r="40" spans="1:10" ht="39" customHeight="1" x14ac:dyDescent="0.15">
      <c r="A40" s="7" t="s">
        <v>122</v>
      </c>
      <c r="B40" s="23" t="s">
        <v>123</v>
      </c>
      <c r="C40" s="27" t="s">
        <v>26</v>
      </c>
      <c r="D40" s="7" t="s">
        <v>124</v>
      </c>
      <c r="E40" s="9" t="s">
        <v>28</v>
      </c>
      <c r="F40" s="8">
        <v>157.27000000000001</v>
      </c>
      <c r="G40" s="10">
        <v>2.73</v>
      </c>
      <c r="H40" s="10">
        <f t="shared" si="3"/>
        <v>3.37</v>
      </c>
      <c r="I40" s="10">
        <f t="shared" si="4"/>
        <v>529.99</v>
      </c>
      <c r="J40" s="11">
        <f t="shared" si="0"/>
        <v>2.3043875712841776E-5</v>
      </c>
    </row>
    <row r="41" spans="1:10" ht="39" customHeight="1" x14ac:dyDescent="0.15">
      <c r="A41" s="7" t="s">
        <v>125</v>
      </c>
      <c r="B41" s="23" t="s">
        <v>126</v>
      </c>
      <c r="C41" s="27" t="s">
        <v>26</v>
      </c>
      <c r="D41" s="7" t="s">
        <v>127</v>
      </c>
      <c r="E41" s="9" t="s">
        <v>94</v>
      </c>
      <c r="F41" s="8">
        <v>447.1</v>
      </c>
      <c r="G41" s="10">
        <v>11.82</v>
      </c>
      <c r="H41" s="10">
        <f t="shared" si="3"/>
        <v>14.61</v>
      </c>
      <c r="I41" s="10">
        <f t="shared" si="4"/>
        <v>6532.13</v>
      </c>
      <c r="J41" s="11">
        <f t="shared" si="0"/>
        <v>2.8401590947022611E-4</v>
      </c>
    </row>
    <row r="42" spans="1:10" ht="30" customHeight="1" x14ac:dyDescent="0.15">
      <c r="A42" s="7" t="s">
        <v>128</v>
      </c>
      <c r="B42" s="23" t="s">
        <v>129</v>
      </c>
      <c r="C42" s="27" t="s">
        <v>26</v>
      </c>
      <c r="D42" s="7" t="s">
        <v>130</v>
      </c>
      <c r="E42" s="9" t="s">
        <v>94</v>
      </c>
      <c r="F42" s="8">
        <v>2547.3000000000002</v>
      </c>
      <c r="G42" s="10">
        <v>11.26</v>
      </c>
      <c r="H42" s="10">
        <f t="shared" si="3"/>
        <v>13.92</v>
      </c>
      <c r="I42" s="10">
        <f t="shared" si="4"/>
        <v>35458.410000000003</v>
      </c>
      <c r="J42" s="11">
        <f t="shared" si="0"/>
        <v>1.5417256797580824E-3</v>
      </c>
    </row>
    <row r="43" spans="1:10" ht="30" customHeight="1" x14ac:dyDescent="0.15">
      <c r="A43" s="7" t="s">
        <v>131</v>
      </c>
      <c r="B43" s="23" t="s">
        <v>132</v>
      </c>
      <c r="C43" s="27" t="s">
        <v>26</v>
      </c>
      <c r="D43" s="7" t="s">
        <v>133</v>
      </c>
      <c r="E43" s="9" t="s">
        <v>94</v>
      </c>
      <c r="F43" s="8">
        <v>2864.7</v>
      </c>
      <c r="G43" s="10">
        <v>10.66</v>
      </c>
      <c r="H43" s="10">
        <f t="shared" si="3"/>
        <v>13.17</v>
      </c>
      <c r="I43" s="10">
        <f t="shared" si="4"/>
        <v>37728.089999999997</v>
      </c>
      <c r="J43" s="11">
        <f t="shared" si="0"/>
        <v>1.6404109829296941E-3</v>
      </c>
    </row>
    <row r="44" spans="1:10" ht="30" customHeight="1" x14ac:dyDescent="0.15">
      <c r="A44" s="7" t="s">
        <v>134</v>
      </c>
      <c r="B44" s="23" t="s">
        <v>135</v>
      </c>
      <c r="C44" s="27" t="s">
        <v>26</v>
      </c>
      <c r="D44" s="7" t="s">
        <v>136</v>
      </c>
      <c r="E44" s="9" t="s">
        <v>94</v>
      </c>
      <c r="F44" s="8">
        <v>1018.8</v>
      </c>
      <c r="G44" s="10">
        <v>15.85</v>
      </c>
      <c r="H44" s="10">
        <f t="shared" si="3"/>
        <v>19.59</v>
      </c>
      <c r="I44" s="10">
        <f t="shared" si="4"/>
        <v>19958.29</v>
      </c>
      <c r="J44" s="11">
        <f t="shared" si="0"/>
        <v>8.6778307930499238E-4</v>
      </c>
    </row>
    <row r="45" spans="1:10" ht="39" customHeight="1" x14ac:dyDescent="0.15">
      <c r="A45" s="7" t="s">
        <v>137</v>
      </c>
      <c r="B45" s="23" t="s">
        <v>138</v>
      </c>
      <c r="C45" s="27" t="s">
        <v>26</v>
      </c>
      <c r="D45" s="7" t="s">
        <v>139</v>
      </c>
      <c r="E45" s="9" t="s">
        <v>68</v>
      </c>
      <c r="F45" s="8">
        <v>2.36</v>
      </c>
      <c r="G45" s="10">
        <v>426.8</v>
      </c>
      <c r="H45" s="10">
        <f t="shared" si="3"/>
        <v>527.65</v>
      </c>
      <c r="I45" s="10">
        <f t="shared" si="4"/>
        <v>1245.25</v>
      </c>
      <c r="J45" s="11">
        <f t="shared" si="0"/>
        <v>5.4143259743421988E-5</v>
      </c>
    </row>
    <row r="46" spans="1:10" ht="30" customHeight="1" x14ac:dyDescent="0.15">
      <c r="A46" s="7" t="s">
        <v>140</v>
      </c>
      <c r="B46" s="23" t="s">
        <v>141</v>
      </c>
      <c r="C46" s="27" t="s">
        <v>26</v>
      </c>
      <c r="D46" s="7" t="s">
        <v>142</v>
      </c>
      <c r="E46" s="9" t="s">
        <v>94</v>
      </c>
      <c r="F46" s="8">
        <v>289.2</v>
      </c>
      <c r="G46" s="10">
        <v>11.82</v>
      </c>
      <c r="H46" s="10">
        <f t="shared" si="3"/>
        <v>14.61</v>
      </c>
      <c r="I46" s="10">
        <f t="shared" si="4"/>
        <v>4225.21</v>
      </c>
      <c r="J46" s="11">
        <f t="shared" si="0"/>
        <v>1.8371141738647182E-4</v>
      </c>
    </row>
    <row r="47" spans="1:10" ht="30" customHeight="1" x14ac:dyDescent="0.15">
      <c r="A47" s="7" t="s">
        <v>143</v>
      </c>
      <c r="B47" s="23" t="s">
        <v>144</v>
      </c>
      <c r="C47" s="27" t="s">
        <v>26</v>
      </c>
      <c r="D47" s="7" t="s">
        <v>145</v>
      </c>
      <c r="E47" s="9" t="s">
        <v>94</v>
      </c>
      <c r="F47" s="8">
        <v>303.60000000000002</v>
      </c>
      <c r="G47" s="10">
        <v>11.53</v>
      </c>
      <c r="H47" s="10">
        <f t="shared" si="3"/>
        <v>14.25</v>
      </c>
      <c r="I47" s="10">
        <f t="shared" si="4"/>
        <v>4326.3</v>
      </c>
      <c r="J47" s="11">
        <f t="shared" si="0"/>
        <v>1.8810679351774067E-4</v>
      </c>
    </row>
    <row r="48" spans="1:10" ht="30" customHeight="1" x14ac:dyDescent="0.15">
      <c r="A48" s="7" t="s">
        <v>146</v>
      </c>
      <c r="B48" s="23" t="s">
        <v>147</v>
      </c>
      <c r="C48" s="27" t="s">
        <v>26</v>
      </c>
      <c r="D48" s="7" t="s">
        <v>148</v>
      </c>
      <c r="E48" s="9" t="s">
        <v>94</v>
      </c>
      <c r="F48" s="8">
        <v>3312.7</v>
      </c>
      <c r="G48" s="10">
        <v>14.84</v>
      </c>
      <c r="H48" s="10">
        <f t="shared" si="3"/>
        <v>18.34</v>
      </c>
      <c r="I48" s="10">
        <f t="shared" si="4"/>
        <v>60754.91</v>
      </c>
      <c r="J48" s="11">
        <f t="shared" si="0"/>
        <v>2.6416132285229685E-3</v>
      </c>
    </row>
    <row r="49" spans="1:10" ht="30" customHeight="1" x14ac:dyDescent="0.15">
      <c r="A49" s="7" t="s">
        <v>149</v>
      </c>
      <c r="B49" s="23" t="s">
        <v>150</v>
      </c>
      <c r="C49" s="27" t="s">
        <v>26</v>
      </c>
      <c r="D49" s="7" t="s">
        <v>151</v>
      </c>
      <c r="E49" s="9" t="s">
        <v>94</v>
      </c>
      <c r="F49" s="8">
        <v>335.5</v>
      </c>
      <c r="G49" s="10">
        <v>16.86</v>
      </c>
      <c r="H49" s="10">
        <f t="shared" si="3"/>
        <v>20.84</v>
      </c>
      <c r="I49" s="10">
        <f t="shared" si="4"/>
        <v>6991.82</v>
      </c>
      <c r="J49" s="11">
        <f t="shared" si="0"/>
        <v>3.040031530530036E-4</v>
      </c>
    </row>
    <row r="50" spans="1:10" ht="24" customHeight="1" x14ac:dyDescent="0.15">
      <c r="A50" s="3" t="s">
        <v>152</v>
      </c>
      <c r="B50" s="22"/>
      <c r="C50" s="22"/>
      <c r="D50" s="3" t="s">
        <v>153</v>
      </c>
      <c r="E50" s="3"/>
      <c r="F50" s="4"/>
      <c r="G50" s="3"/>
      <c r="H50" s="3"/>
      <c r="I50" s="5">
        <v>9275280.25</v>
      </c>
      <c r="J50" s="6">
        <f t="shared" si="0"/>
        <v>0.40328761916786354</v>
      </c>
    </row>
    <row r="51" spans="1:10" ht="39" customHeight="1" x14ac:dyDescent="0.15">
      <c r="A51" s="7" t="s">
        <v>154</v>
      </c>
      <c r="B51" s="23" t="s">
        <v>155</v>
      </c>
      <c r="C51" s="27" t="s">
        <v>26</v>
      </c>
      <c r="D51" s="7" t="s">
        <v>156</v>
      </c>
      <c r="E51" s="9" t="s">
        <v>94</v>
      </c>
      <c r="F51" s="8">
        <v>637.54999999999995</v>
      </c>
      <c r="G51" s="10">
        <v>15.98</v>
      </c>
      <c r="H51" s="10">
        <f>TRUNC(G51 * (1 + 23.63 / 100), 2)</f>
        <v>19.75</v>
      </c>
      <c r="I51" s="10">
        <f>TRUNC(F51 * H51, 2)</f>
        <v>12591.61</v>
      </c>
      <c r="J51" s="11">
        <f t="shared" si="0"/>
        <v>5.4748107674593041E-4</v>
      </c>
    </row>
    <row r="52" spans="1:10" ht="52" customHeight="1" x14ac:dyDescent="0.15">
      <c r="A52" s="7" t="s">
        <v>157</v>
      </c>
      <c r="B52" s="23" t="s">
        <v>158</v>
      </c>
      <c r="C52" s="27" t="s">
        <v>26</v>
      </c>
      <c r="D52" s="7" t="s">
        <v>159</v>
      </c>
      <c r="E52" s="9" t="s">
        <v>94</v>
      </c>
      <c r="F52" s="8">
        <v>207806.207819</v>
      </c>
      <c r="G52" s="10">
        <v>30.33</v>
      </c>
      <c r="H52" s="10">
        <f>TRUNC(G52 * (1 + 23.63 / 100), 2)</f>
        <v>37.49</v>
      </c>
      <c r="I52" s="10">
        <f>TRUNC(F52 * H52, 2)</f>
        <v>7790654.7300000004</v>
      </c>
      <c r="J52" s="11">
        <f t="shared" si="0"/>
        <v>0.33873635223265142</v>
      </c>
    </row>
    <row r="53" spans="1:10" ht="39" customHeight="1" x14ac:dyDescent="0.15">
      <c r="A53" s="7" t="s">
        <v>160</v>
      </c>
      <c r="B53" s="23" t="s">
        <v>161</v>
      </c>
      <c r="C53" s="27" t="s">
        <v>21</v>
      </c>
      <c r="D53" s="7" t="s">
        <v>162</v>
      </c>
      <c r="E53" s="9" t="s">
        <v>28</v>
      </c>
      <c r="F53" s="8">
        <v>4539.84</v>
      </c>
      <c r="G53" s="10">
        <v>249</v>
      </c>
      <c r="H53" s="10">
        <f>TRUNC(G53 * (1 + 23.63 / 100), 2)</f>
        <v>307.83</v>
      </c>
      <c r="I53" s="10">
        <f>TRUNC(F53 * H53, 2)</f>
        <v>1397498.94</v>
      </c>
      <c r="J53" s="11">
        <f t="shared" si="0"/>
        <v>6.0763017947863401E-2</v>
      </c>
    </row>
    <row r="54" spans="1:10" ht="26" customHeight="1" x14ac:dyDescent="0.15">
      <c r="A54" s="7" t="s">
        <v>163</v>
      </c>
      <c r="B54" s="23" t="s">
        <v>164</v>
      </c>
      <c r="C54" s="27" t="s">
        <v>165</v>
      </c>
      <c r="D54" s="7" t="s">
        <v>166</v>
      </c>
      <c r="E54" s="9" t="s">
        <v>28</v>
      </c>
      <c r="F54" s="8">
        <v>102.9</v>
      </c>
      <c r="G54" s="10">
        <v>89.81</v>
      </c>
      <c r="H54" s="10">
        <f>TRUNC(G54 * (1 + 23.63 / 100), 2)</f>
        <v>111.03</v>
      </c>
      <c r="I54" s="10">
        <f>TRUNC(F54 * H54, 2)</f>
        <v>11424.98</v>
      </c>
      <c r="J54" s="11">
        <f t="shared" si="0"/>
        <v>4.9675620132776663E-4</v>
      </c>
    </row>
    <row r="55" spans="1:10" ht="39" customHeight="1" x14ac:dyDescent="0.15">
      <c r="A55" s="7" t="s">
        <v>167</v>
      </c>
      <c r="B55" s="23" t="s">
        <v>168</v>
      </c>
      <c r="C55" s="27" t="s">
        <v>21</v>
      </c>
      <c r="D55" s="7" t="s">
        <v>169</v>
      </c>
      <c r="E55" s="9" t="s">
        <v>68</v>
      </c>
      <c r="F55" s="8">
        <v>79.88</v>
      </c>
      <c r="G55" s="10">
        <v>639.05999999999995</v>
      </c>
      <c r="H55" s="10">
        <f>TRUNC(G55 * (1 + 23.63 / 100), 2)</f>
        <v>790.06</v>
      </c>
      <c r="I55" s="10">
        <f>TRUNC(F55 * H55, 2)</f>
        <v>63109.99</v>
      </c>
      <c r="J55" s="11">
        <f t="shared" si="0"/>
        <v>2.7440117092750568E-3</v>
      </c>
    </row>
    <row r="56" spans="1:10" ht="24" customHeight="1" x14ac:dyDescent="0.15">
      <c r="A56" s="3" t="s">
        <v>170</v>
      </c>
      <c r="B56" s="22"/>
      <c r="C56" s="22"/>
      <c r="D56" s="3" t="s">
        <v>171</v>
      </c>
      <c r="E56" s="3"/>
      <c r="F56" s="4"/>
      <c r="G56" s="3"/>
      <c r="H56" s="3"/>
      <c r="I56" s="5">
        <v>719023.47</v>
      </c>
      <c r="J56" s="6">
        <f t="shared" si="0"/>
        <v>3.1263019070730043E-2</v>
      </c>
    </row>
    <row r="57" spans="1:10" ht="52" customHeight="1" x14ac:dyDescent="0.15">
      <c r="A57" s="7" t="s">
        <v>172</v>
      </c>
      <c r="B57" s="23" t="s">
        <v>173</v>
      </c>
      <c r="C57" s="27" t="s">
        <v>26</v>
      </c>
      <c r="D57" s="7" t="s">
        <v>174</v>
      </c>
      <c r="E57" s="9" t="s">
        <v>28</v>
      </c>
      <c r="F57" s="8">
        <v>3301.92</v>
      </c>
      <c r="G57" s="10">
        <v>48.97</v>
      </c>
      <c r="H57" s="10">
        <f>TRUNC(G57 * (1 + 23.63 / 100), 2)</f>
        <v>60.54</v>
      </c>
      <c r="I57" s="10">
        <f>TRUNC(F57 * H57, 2)</f>
        <v>199898.23</v>
      </c>
      <c r="J57" s="11">
        <f t="shared" si="0"/>
        <v>8.6915412882074376E-3</v>
      </c>
    </row>
    <row r="58" spans="1:10" ht="52" customHeight="1" x14ac:dyDescent="0.15">
      <c r="A58" s="7" t="s">
        <v>175</v>
      </c>
      <c r="B58" s="23" t="s">
        <v>176</v>
      </c>
      <c r="C58" s="27" t="s">
        <v>26</v>
      </c>
      <c r="D58" s="7" t="s">
        <v>177</v>
      </c>
      <c r="E58" s="9" t="s">
        <v>28</v>
      </c>
      <c r="F58" s="8">
        <v>1582.23</v>
      </c>
      <c r="G58" s="10">
        <v>161.01</v>
      </c>
      <c r="H58" s="10">
        <f>TRUNC(G58 * (1 + 23.63 / 100), 2)</f>
        <v>199.05</v>
      </c>
      <c r="I58" s="10">
        <f>TRUNC(F58 * H58, 2)</f>
        <v>314942.88</v>
      </c>
      <c r="J58" s="11">
        <f t="shared" si="0"/>
        <v>1.369366324527716E-2</v>
      </c>
    </row>
    <row r="59" spans="1:10" ht="39" customHeight="1" x14ac:dyDescent="0.15">
      <c r="A59" s="7" t="s">
        <v>178</v>
      </c>
      <c r="B59" s="23" t="s">
        <v>179</v>
      </c>
      <c r="C59" s="27" t="s">
        <v>26</v>
      </c>
      <c r="D59" s="7" t="s">
        <v>180</v>
      </c>
      <c r="E59" s="9" t="s">
        <v>28</v>
      </c>
      <c r="F59" s="8">
        <v>69.7</v>
      </c>
      <c r="G59" s="10">
        <v>582.64</v>
      </c>
      <c r="H59" s="10">
        <f>TRUNC(G59 * (1 + 23.63 / 100), 2)</f>
        <v>720.31</v>
      </c>
      <c r="I59" s="10">
        <f>TRUNC(F59 * H59, 2)</f>
        <v>50205.599999999999</v>
      </c>
      <c r="J59" s="11">
        <f t="shared" si="0"/>
        <v>2.1829310109410536E-3</v>
      </c>
    </row>
    <row r="60" spans="1:10" ht="52" customHeight="1" x14ac:dyDescent="0.15">
      <c r="A60" s="7" t="s">
        <v>181</v>
      </c>
      <c r="B60" s="23" t="s">
        <v>182</v>
      </c>
      <c r="C60" s="27" t="s">
        <v>26</v>
      </c>
      <c r="D60" s="7" t="s">
        <v>183</v>
      </c>
      <c r="E60" s="9" t="s">
        <v>28</v>
      </c>
      <c r="F60" s="8">
        <v>254.7</v>
      </c>
      <c r="G60" s="10">
        <v>121.35</v>
      </c>
      <c r="H60" s="10">
        <f>TRUNC(G60 * (1 + 23.63 / 100), 2)</f>
        <v>150.02000000000001</v>
      </c>
      <c r="I60" s="10">
        <f>TRUNC(F60 * H60, 2)</f>
        <v>38210.089999999997</v>
      </c>
      <c r="J60" s="11">
        <f t="shared" si="0"/>
        <v>1.6613682615454976E-3</v>
      </c>
    </row>
    <row r="61" spans="1:10" ht="26" customHeight="1" x14ac:dyDescent="0.15">
      <c r="A61" s="7" t="s">
        <v>184</v>
      </c>
      <c r="B61" s="23" t="s">
        <v>185</v>
      </c>
      <c r="C61" s="27" t="s">
        <v>26</v>
      </c>
      <c r="D61" s="7" t="s">
        <v>186</v>
      </c>
      <c r="E61" s="9" t="s">
        <v>28</v>
      </c>
      <c r="F61" s="8">
        <v>182.58</v>
      </c>
      <c r="G61" s="10">
        <v>512.87</v>
      </c>
      <c r="H61" s="10">
        <f>TRUNC(G61 * (1 + 23.63 / 100), 2)</f>
        <v>634.05999999999995</v>
      </c>
      <c r="I61" s="10">
        <f>TRUNC(F61 * H61, 2)</f>
        <v>115766.67</v>
      </c>
      <c r="J61" s="11">
        <f t="shared" si="0"/>
        <v>5.0335152647588985E-3</v>
      </c>
    </row>
    <row r="62" spans="1:10" ht="24" customHeight="1" x14ac:dyDescent="0.15">
      <c r="A62" s="3" t="s">
        <v>187</v>
      </c>
      <c r="B62" s="22"/>
      <c r="C62" s="22"/>
      <c r="D62" s="3" t="s">
        <v>188</v>
      </c>
      <c r="E62" s="3"/>
      <c r="F62" s="4"/>
      <c r="G62" s="3"/>
      <c r="H62" s="3"/>
      <c r="I62" s="5">
        <v>213591.09</v>
      </c>
      <c r="J62" s="6">
        <f t="shared" si="0"/>
        <v>9.2869045290107401E-3</v>
      </c>
    </row>
    <row r="63" spans="1:10" ht="39" customHeight="1" x14ac:dyDescent="0.15">
      <c r="A63" s="7" t="s">
        <v>189</v>
      </c>
      <c r="B63" s="23" t="s">
        <v>190</v>
      </c>
      <c r="C63" s="27" t="s">
        <v>26</v>
      </c>
      <c r="D63" s="7" t="s">
        <v>191</v>
      </c>
      <c r="E63" s="9" t="s">
        <v>50</v>
      </c>
      <c r="F63" s="8">
        <v>942.37</v>
      </c>
      <c r="G63" s="10">
        <v>106.57</v>
      </c>
      <c r="H63" s="10">
        <f>TRUNC(G63 * (1 + 23.63 / 100), 2)</f>
        <v>131.75</v>
      </c>
      <c r="I63" s="10">
        <f>TRUNC(F63 * H63, 2)</f>
        <v>124157.24</v>
      </c>
      <c r="J63" s="11">
        <f t="shared" si="0"/>
        <v>5.3983358316373282E-3</v>
      </c>
    </row>
    <row r="64" spans="1:10" ht="26" customHeight="1" x14ac:dyDescent="0.15">
      <c r="A64" s="7" t="s">
        <v>192</v>
      </c>
      <c r="B64" s="23" t="s">
        <v>193</v>
      </c>
      <c r="C64" s="27" t="s">
        <v>21</v>
      </c>
      <c r="D64" s="7" t="s">
        <v>194</v>
      </c>
      <c r="E64" s="9" t="s">
        <v>50</v>
      </c>
      <c r="F64" s="8">
        <v>844.5</v>
      </c>
      <c r="G64" s="10">
        <v>21.96</v>
      </c>
      <c r="H64" s="10">
        <f>TRUNC(G64 * (1 + 23.63 / 100), 2)</f>
        <v>27.14</v>
      </c>
      <c r="I64" s="10">
        <f>TRUNC(F64 * H64, 2)</f>
        <v>22919.73</v>
      </c>
      <c r="J64" s="11">
        <f t="shared" si="0"/>
        <v>9.9654599047508644E-4</v>
      </c>
    </row>
    <row r="65" spans="1:10" ht="24" customHeight="1" x14ac:dyDescent="0.15">
      <c r="A65" s="7" t="s">
        <v>195</v>
      </c>
      <c r="B65" s="23" t="s">
        <v>196</v>
      </c>
      <c r="C65" s="27" t="s">
        <v>21</v>
      </c>
      <c r="D65" s="7" t="s">
        <v>197</v>
      </c>
      <c r="E65" s="9" t="s">
        <v>28</v>
      </c>
      <c r="F65" s="8">
        <v>706.77</v>
      </c>
      <c r="G65" s="10">
        <v>76.13</v>
      </c>
      <c r="H65" s="10">
        <f>TRUNC(G65 * (1 + 23.63 / 100), 2)</f>
        <v>94.11</v>
      </c>
      <c r="I65" s="10">
        <f>TRUNC(F65 * H65, 2)</f>
        <v>66514.12</v>
      </c>
      <c r="J65" s="11">
        <f t="shared" si="0"/>
        <v>2.8920227068983252E-3</v>
      </c>
    </row>
    <row r="66" spans="1:10" ht="24" customHeight="1" x14ac:dyDescent="0.15">
      <c r="A66" s="3" t="s">
        <v>198</v>
      </c>
      <c r="B66" s="22"/>
      <c r="C66" s="22"/>
      <c r="D66" s="3" t="s">
        <v>199</v>
      </c>
      <c r="E66" s="3"/>
      <c r="F66" s="4"/>
      <c r="G66" s="3"/>
      <c r="H66" s="3"/>
      <c r="I66" s="5">
        <v>329611.33</v>
      </c>
      <c r="J66" s="6">
        <f t="shared" si="0"/>
        <v>1.4331444974555135E-2</v>
      </c>
    </row>
    <row r="67" spans="1:10" ht="24" customHeight="1" x14ac:dyDescent="0.15">
      <c r="A67" s="3" t="s">
        <v>200</v>
      </c>
      <c r="B67" s="22"/>
      <c r="C67" s="22"/>
      <c r="D67" s="3" t="s">
        <v>201</v>
      </c>
      <c r="E67" s="3"/>
      <c r="F67" s="4"/>
      <c r="G67" s="3"/>
      <c r="H67" s="3"/>
      <c r="I67" s="5">
        <v>169208.77</v>
      </c>
      <c r="J67" s="6">
        <f t="shared" si="0"/>
        <v>7.3571687492270232E-3</v>
      </c>
    </row>
    <row r="68" spans="1:10" ht="39" customHeight="1" x14ac:dyDescent="0.15">
      <c r="A68" s="7" t="s">
        <v>202</v>
      </c>
      <c r="B68" s="23" t="s">
        <v>203</v>
      </c>
      <c r="C68" s="27" t="s">
        <v>26</v>
      </c>
      <c r="D68" s="7" t="s">
        <v>204</v>
      </c>
      <c r="E68" s="9" t="s">
        <v>50</v>
      </c>
      <c r="F68" s="8">
        <v>249</v>
      </c>
      <c r="G68" s="10">
        <v>28.18</v>
      </c>
      <c r="H68" s="10">
        <f t="shared" ref="H68:H74" si="5">TRUNC(G68 * (1 + 23.63 / 100), 2)</f>
        <v>34.83</v>
      </c>
      <c r="I68" s="10">
        <f t="shared" ref="I68:I74" si="6">TRUNC(F68 * H68, 2)</f>
        <v>8672.67</v>
      </c>
      <c r="J68" s="11">
        <f t="shared" si="0"/>
        <v>3.7708622724672442E-4</v>
      </c>
    </row>
    <row r="69" spans="1:10" ht="39" customHeight="1" x14ac:dyDescent="0.15">
      <c r="A69" s="7" t="s">
        <v>205</v>
      </c>
      <c r="B69" s="23" t="s">
        <v>206</v>
      </c>
      <c r="C69" s="27" t="s">
        <v>26</v>
      </c>
      <c r="D69" s="7" t="s">
        <v>207</v>
      </c>
      <c r="E69" s="9" t="s">
        <v>50</v>
      </c>
      <c r="F69" s="8">
        <v>504.04</v>
      </c>
      <c r="G69" s="10">
        <v>56.01</v>
      </c>
      <c r="H69" s="10">
        <f t="shared" si="5"/>
        <v>69.239999999999995</v>
      </c>
      <c r="I69" s="10">
        <f t="shared" si="6"/>
        <v>34899.72</v>
      </c>
      <c r="J69" s="11">
        <f t="shared" ref="J69:J132" si="7">I69 / 22999169.35</f>
        <v>1.5174339328911459E-3</v>
      </c>
    </row>
    <row r="70" spans="1:10" ht="39" customHeight="1" x14ac:dyDescent="0.15">
      <c r="A70" s="7" t="s">
        <v>208</v>
      </c>
      <c r="B70" s="23" t="s">
        <v>209</v>
      </c>
      <c r="C70" s="27" t="s">
        <v>26</v>
      </c>
      <c r="D70" s="7" t="s">
        <v>210</v>
      </c>
      <c r="E70" s="9" t="s">
        <v>50</v>
      </c>
      <c r="F70" s="8">
        <v>168.34</v>
      </c>
      <c r="G70" s="10">
        <v>44.25</v>
      </c>
      <c r="H70" s="10">
        <f t="shared" si="5"/>
        <v>54.7</v>
      </c>
      <c r="I70" s="10">
        <f t="shared" si="6"/>
        <v>9208.19</v>
      </c>
      <c r="J70" s="11">
        <f t="shared" si="7"/>
        <v>4.0037054642584299E-4</v>
      </c>
    </row>
    <row r="71" spans="1:10" ht="52" customHeight="1" x14ac:dyDescent="0.15">
      <c r="A71" s="7" t="s">
        <v>211</v>
      </c>
      <c r="B71" s="23" t="s">
        <v>212</v>
      </c>
      <c r="C71" s="27" t="s">
        <v>21</v>
      </c>
      <c r="D71" s="7" t="s">
        <v>213</v>
      </c>
      <c r="E71" s="9" t="s">
        <v>50</v>
      </c>
      <c r="F71" s="8">
        <v>327.12</v>
      </c>
      <c r="G71" s="10">
        <v>75.349999999999994</v>
      </c>
      <c r="H71" s="10">
        <f t="shared" si="5"/>
        <v>93.15</v>
      </c>
      <c r="I71" s="10">
        <f t="shared" si="6"/>
        <v>30471.22</v>
      </c>
      <c r="J71" s="11">
        <f t="shared" si="7"/>
        <v>1.3248835006295565E-3</v>
      </c>
    </row>
    <row r="72" spans="1:10" ht="39" customHeight="1" x14ac:dyDescent="0.15">
      <c r="A72" s="7" t="s">
        <v>214</v>
      </c>
      <c r="B72" s="23" t="s">
        <v>215</v>
      </c>
      <c r="C72" s="27" t="s">
        <v>26</v>
      </c>
      <c r="D72" s="7" t="s">
        <v>216</v>
      </c>
      <c r="E72" s="9" t="s">
        <v>50</v>
      </c>
      <c r="F72" s="8">
        <v>260</v>
      </c>
      <c r="G72" s="10">
        <v>67.98</v>
      </c>
      <c r="H72" s="10">
        <f t="shared" si="5"/>
        <v>84.04</v>
      </c>
      <c r="I72" s="10">
        <f t="shared" si="6"/>
        <v>21850.400000000001</v>
      </c>
      <c r="J72" s="11">
        <f t="shared" si="7"/>
        <v>9.500517026281212E-4</v>
      </c>
    </row>
    <row r="73" spans="1:10" ht="52" customHeight="1" x14ac:dyDescent="0.15">
      <c r="A73" s="7" t="s">
        <v>217</v>
      </c>
      <c r="B73" s="23" t="s">
        <v>218</v>
      </c>
      <c r="C73" s="27" t="s">
        <v>21</v>
      </c>
      <c r="D73" s="7" t="s">
        <v>219</v>
      </c>
      <c r="E73" s="9" t="s">
        <v>50</v>
      </c>
      <c r="F73" s="8">
        <v>124</v>
      </c>
      <c r="G73" s="10">
        <v>104.6</v>
      </c>
      <c r="H73" s="10">
        <f t="shared" si="5"/>
        <v>129.31</v>
      </c>
      <c r="I73" s="10">
        <f t="shared" si="6"/>
        <v>16034.44</v>
      </c>
      <c r="J73" s="11">
        <f t="shared" si="7"/>
        <v>6.9717474383482463E-4</v>
      </c>
    </row>
    <row r="74" spans="1:10" ht="52" customHeight="1" x14ac:dyDescent="0.15">
      <c r="A74" s="7" t="s">
        <v>220</v>
      </c>
      <c r="B74" s="23" t="s">
        <v>221</v>
      </c>
      <c r="C74" s="27" t="s">
        <v>21</v>
      </c>
      <c r="D74" s="7" t="s">
        <v>222</v>
      </c>
      <c r="E74" s="9" t="s">
        <v>50</v>
      </c>
      <c r="F74" s="8">
        <v>260</v>
      </c>
      <c r="G74" s="10">
        <v>121.02</v>
      </c>
      <c r="H74" s="10">
        <f t="shared" si="5"/>
        <v>149.61000000000001</v>
      </c>
      <c r="I74" s="10">
        <f t="shared" si="6"/>
        <v>38898.6</v>
      </c>
      <c r="J74" s="11">
        <f t="shared" si="7"/>
        <v>1.691304560092732E-3</v>
      </c>
    </row>
    <row r="75" spans="1:10" ht="26" customHeight="1" x14ac:dyDescent="0.15">
      <c r="A75" s="12" t="s">
        <v>223</v>
      </c>
      <c r="B75" s="24" t="s">
        <v>224</v>
      </c>
      <c r="C75" s="28" t="s">
        <v>26</v>
      </c>
      <c r="D75" s="12" t="s">
        <v>225</v>
      </c>
      <c r="E75" s="14" t="s">
        <v>226</v>
      </c>
      <c r="F75" s="13">
        <v>59.58</v>
      </c>
      <c r="G75" s="15">
        <v>133.09</v>
      </c>
      <c r="H75" s="15" t="str">
        <f>TRUNC(G75 * (1 + 15.69 / 100), 2) &amp;CHAR(10)&amp; "(15.69%)"</f>
        <v>153,97
(15.69%)</v>
      </c>
      <c r="I75" s="15">
        <f>TRUNC(F75 * TRUNC(G75 * (1 + 15.69 / 100), 2), 2)</f>
        <v>9173.5300000000007</v>
      </c>
      <c r="J75" s="16">
        <f t="shared" si="7"/>
        <v>3.9886353547807584E-4</v>
      </c>
    </row>
    <row r="76" spans="1:10" ht="24" customHeight="1" x14ac:dyDescent="0.15">
      <c r="A76" s="3" t="s">
        <v>227</v>
      </c>
      <c r="B76" s="22"/>
      <c r="C76" s="22"/>
      <c r="D76" s="3" t="s">
        <v>228</v>
      </c>
      <c r="E76" s="3"/>
      <c r="F76" s="4"/>
      <c r="G76" s="3"/>
      <c r="H76" s="3"/>
      <c r="I76" s="5">
        <v>160402.56</v>
      </c>
      <c r="J76" s="6">
        <f t="shared" si="7"/>
        <v>6.9742762253281109E-3</v>
      </c>
    </row>
    <row r="77" spans="1:10" ht="26" customHeight="1" x14ac:dyDescent="0.15">
      <c r="A77" s="12" t="s">
        <v>229</v>
      </c>
      <c r="B77" s="24" t="s">
        <v>230</v>
      </c>
      <c r="C77" s="28" t="s">
        <v>26</v>
      </c>
      <c r="D77" s="12" t="s">
        <v>231</v>
      </c>
      <c r="E77" s="14" t="s">
        <v>50</v>
      </c>
      <c r="F77" s="13">
        <v>2383.16</v>
      </c>
      <c r="G77" s="15">
        <v>2.85</v>
      </c>
      <c r="H77" s="15" t="str">
        <f>TRUNC(G77 * (1 + 15.69 / 100), 2) &amp;CHAR(10)&amp; "(15.69%)"</f>
        <v>3,29
(15.69%)</v>
      </c>
      <c r="I77" s="15">
        <f>TRUNC(F77 * TRUNC(G77 * (1 + 15.69 / 100), 2), 2)</f>
        <v>7840.59</v>
      </c>
      <c r="J77" s="16">
        <f t="shared" si="7"/>
        <v>3.4090752934083678E-4</v>
      </c>
    </row>
    <row r="78" spans="1:10" ht="26" customHeight="1" x14ac:dyDescent="0.15">
      <c r="A78" s="12" t="s">
        <v>232</v>
      </c>
      <c r="B78" s="24" t="s">
        <v>233</v>
      </c>
      <c r="C78" s="28" t="s">
        <v>26</v>
      </c>
      <c r="D78" s="12" t="s">
        <v>234</v>
      </c>
      <c r="E78" s="14" t="s">
        <v>50</v>
      </c>
      <c r="F78" s="13">
        <v>71.489999999999995</v>
      </c>
      <c r="G78" s="15">
        <v>28.61</v>
      </c>
      <c r="H78" s="15" t="str">
        <f>TRUNC(G78 * (1 + 15.69 / 100), 2) &amp;CHAR(10)&amp; "(15.69%)"</f>
        <v>33,09
(15.69%)</v>
      </c>
      <c r="I78" s="15">
        <f>TRUNC(F78 * TRUNC(G78 * (1 + 15.69 / 100), 2), 2)</f>
        <v>2365.6</v>
      </c>
      <c r="J78" s="16">
        <f t="shared" si="7"/>
        <v>1.0285588857581936E-4</v>
      </c>
    </row>
    <row r="79" spans="1:10" ht="39" customHeight="1" x14ac:dyDescent="0.15">
      <c r="A79" s="7" t="s">
        <v>235</v>
      </c>
      <c r="B79" s="23" t="s">
        <v>236</v>
      </c>
      <c r="C79" s="27" t="s">
        <v>21</v>
      </c>
      <c r="D79" s="7" t="s">
        <v>237</v>
      </c>
      <c r="E79" s="9" t="s">
        <v>50</v>
      </c>
      <c r="F79" s="8">
        <v>3098.11</v>
      </c>
      <c r="G79" s="10">
        <v>39.22</v>
      </c>
      <c r="H79" s="10">
        <f>TRUNC(G79 * (1 + 23.63 / 100), 2)</f>
        <v>48.48</v>
      </c>
      <c r="I79" s="10">
        <f>TRUNC(F79 * H79, 2)</f>
        <v>150196.37</v>
      </c>
      <c r="J79" s="11">
        <f t="shared" si="7"/>
        <v>6.530512807411455E-3</v>
      </c>
    </row>
    <row r="80" spans="1:10" ht="24" customHeight="1" x14ac:dyDescent="0.15">
      <c r="A80" s="3" t="s">
        <v>238</v>
      </c>
      <c r="B80" s="22"/>
      <c r="C80" s="22"/>
      <c r="D80" s="3" t="s">
        <v>239</v>
      </c>
      <c r="E80" s="3"/>
      <c r="F80" s="4"/>
      <c r="G80" s="3"/>
      <c r="H80" s="3"/>
      <c r="I80" s="5">
        <v>726685.95</v>
      </c>
      <c r="J80" s="6">
        <f t="shared" si="7"/>
        <v>3.15961824073442E-2</v>
      </c>
    </row>
    <row r="81" spans="1:10" ht="24" customHeight="1" x14ac:dyDescent="0.15">
      <c r="A81" s="3" t="s">
        <v>240</v>
      </c>
      <c r="B81" s="22"/>
      <c r="C81" s="22"/>
      <c r="D81" s="3" t="s">
        <v>241</v>
      </c>
      <c r="E81" s="3"/>
      <c r="F81" s="4"/>
      <c r="G81" s="3"/>
      <c r="H81" s="3"/>
      <c r="I81" s="5">
        <v>478489.01</v>
      </c>
      <c r="J81" s="6">
        <f t="shared" si="7"/>
        <v>2.0804621363423283E-2</v>
      </c>
    </row>
    <row r="82" spans="1:10" ht="65" customHeight="1" x14ac:dyDescent="0.15">
      <c r="A82" s="7" t="s">
        <v>242</v>
      </c>
      <c r="B82" s="23" t="s">
        <v>243</v>
      </c>
      <c r="C82" s="27" t="s">
        <v>26</v>
      </c>
      <c r="D82" s="7" t="s">
        <v>244</v>
      </c>
      <c r="E82" s="9" t="s">
        <v>28</v>
      </c>
      <c r="F82" s="8">
        <v>3991.37</v>
      </c>
      <c r="G82" s="10">
        <v>8.91</v>
      </c>
      <c r="H82" s="10">
        <f>TRUNC(G82 * (1 + 23.63 / 100), 2)</f>
        <v>11.01</v>
      </c>
      <c r="I82" s="10">
        <f>TRUNC(F82 * H82, 2)</f>
        <v>43944.98</v>
      </c>
      <c r="J82" s="11">
        <f t="shared" si="7"/>
        <v>1.9107203104272111E-3</v>
      </c>
    </row>
    <row r="83" spans="1:10" ht="65" customHeight="1" x14ac:dyDescent="0.15">
      <c r="A83" s="7" t="s">
        <v>245</v>
      </c>
      <c r="B83" s="23" t="s">
        <v>246</v>
      </c>
      <c r="C83" s="27" t="s">
        <v>26</v>
      </c>
      <c r="D83" s="7" t="s">
        <v>247</v>
      </c>
      <c r="E83" s="9" t="s">
        <v>28</v>
      </c>
      <c r="F83" s="8">
        <v>3991.37</v>
      </c>
      <c r="G83" s="10">
        <v>31.79</v>
      </c>
      <c r="H83" s="10">
        <f>TRUNC(G83 * (1 + 23.63 / 100), 2)</f>
        <v>39.299999999999997</v>
      </c>
      <c r="I83" s="10">
        <f>TRUNC(F83 * H83, 2)</f>
        <v>156860.84</v>
      </c>
      <c r="J83" s="11">
        <f t="shared" si="7"/>
        <v>6.8202828377364848E-3</v>
      </c>
    </row>
    <row r="84" spans="1:10" ht="52" customHeight="1" x14ac:dyDescent="0.15">
      <c r="A84" s="7" t="s">
        <v>248</v>
      </c>
      <c r="B84" s="23" t="s">
        <v>249</v>
      </c>
      <c r="C84" s="27" t="s">
        <v>26</v>
      </c>
      <c r="D84" s="7" t="s">
        <v>250</v>
      </c>
      <c r="E84" s="9" t="s">
        <v>28</v>
      </c>
      <c r="F84" s="8">
        <v>1001.76</v>
      </c>
      <c r="G84" s="10">
        <v>90.87</v>
      </c>
      <c r="H84" s="10">
        <f>TRUNC(G84 * (1 + 23.63 / 100), 2)</f>
        <v>112.34</v>
      </c>
      <c r="I84" s="10">
        <f>TRUNC(F84 * H84, 2)</f>
        <v>112537.71</v>
      </c>
      <c r="J84" s="11">
        <f t="shared" si="7"/>
        <v>4.8931206291587225E-3</v>
      </c>
    </row>
    <row r="85" spans="1:10" ht="24" customHeight="1" x14ac:dyDescent="0.15">
      <c r="A85" s="7" t="s">
        <v>251</v>
      </c>
      <c r="B85" s="23" t="s">
        <v>252</v>
      </c>
      <c r="C85" s="27" t="s">
        <v>26</v>
      </c>
      <c r="D85" s="7" t="s">
        <v>253</v>
      </c>
      <c r="E85" s="9" t="s">
        <v>50</v>
      </c>
      <c r="F85" s="8">
        <v>1947.7</v>
      </c>
      <c r="G85" s="10">
        <v>68.59</v>
      </c>
      <c r="H85" s="10">
        <f>TRUNC(G85 * (1 + 23.63 / 100), 2)</f>
        <v>84.79</v>
      </c>
      <c r="I85" s="10">
        <f>TRUNC(F85 * H85, 2)</f>
        <v>165145.48000000001</v>
      </c>
      <c r="J85" s="11">
        <f t="shared" si="7"/>
        <v>7.180497586100865E-3</v>
      </c>
    </row>
    <row r="86" spans="1:10" ht="24" customHeight="1" x14ac:dyDescent="0.15">
      <c r="A86" s="3" t="s">
        <v>254</v>
      </c>
      <c r="B86" s="22"/>
      <c r="C86" s="22"/>
      <c r="D86" s="3" t="s">
        <v>255</v>
      </c>
      <c r="E86" s="3"/>
      <c r="F86" s="4"/>
      <c r="G86" s="3"/>
      <c r="H86" s="3"/>
      <c r="I86" s="5">
        <v>216969.96</v>
      </c>
      <c r="J86" s="6">
        <f t="shared" si="7"/>
        <v>9.4338172260990793E-3</v>
      </c>
    </row>
    <row r="87" spans="1:10" ht="52" customHeight="1" x14ac:dyDescent="0.15">
      <c r="A87" s="7" t="s">
        <v>256</v>
      </c>
      <c r="B87" s="23" t="s">
        <v>257</v>
      </c>
      <c r="C87" s="27" t="s">
        <v>26</v>
      </c>
      <c r="D87" s="7" t="s">
        <v>258</v>
      </c>
      <c r="E87" s="9" t="s">
        <v>28</v>
      </c>
      <c r="F87" s="8">
        <v>3121.87</v>
      </c>
      <c r="G87" s="10">
        <v>49.65</v>
      </c>
      <c r="H87" s="10">
        <f>TRUNC(G87 * (1 + 23.63 / 100), 2)</f>
        <v>61.38</v>
      </c>
      <c r="I87" s="10">
        <f>TRUNC(F87 * H87, 2)</f>
        <v>191620.38</v>
      </c>
      <c r="J87" s="11">
        <f t="shared" si="7"/>
        <v>8.3316217678965875E-3</v>
      </c>
    </row>
    <row r="88" spans="1:10" ht="52" customHeight="1" x14ac:dyDescent="0.15">
      <c r="A88" s="7" t="s">
        <v>259</v>
      </c>
      <c r="B88" s="23" t="s">
        <v>260</v>
      </c>
      <c r="C88" s="27" t="s">
        <v>26</v>
      </c>
      <c r="D88" s="7" t="s">
        <v>261</v>
      </c>
      <c r="E88" s="9" t="s">
        <v>28</v>
      </c>
      <c r="F88" s="8">
        <v>3121.87</v>
      </c>
      <c r="G88" s="10">
        <v>6.57</v>
      </c>
      <c r="H88" s="10">
        <f>TRUNC(G88 * (1 + 23.63 / 100), 2)</f>
        <v>8.1199999999999992</v>
      </c>
      <c r="I88" s="10">
        <f>TRUNC(F88 * H88, 2)</f>
        <v>25349.58</v>
      </c>
      <c r="J88" s="11">
        <f t="shared" si="7"/>
        <v>1.1021954582024938E-3</v>
      </c>
    </row>
    <row r="89" spans="1:10" ht="24" customHeight="1" x14ac:dyDescent="0.15">
      <c r="A89" s="3" t="s">
        <v>262</v>
      </c>
      <c r="B89" s="22"/>
      <c r="C89" s="22"/>
      <c r="D89" s="3" t="s">
        <v>263</v>
      </c>
      <c r="E89" s="3"/>
      <c r="F89" s="4"/>
      <c r="G89" s="3"/>
      <c r="H89" s="3"/>
      <c r="I89" s="5">
        <v>31226.98</v>
      </c>
      <c r="J89" s="6">
        <f t="shared" si="7"/>
        <v>1.3577438178218378E-3</v>
      </c>
    </row>
    <row r="90" spans="1:10" ht="26" customHeight="1" x14ac:dyDescent="0.15">
      <c r="A90" s="12" t="s">
        <v>264</v>
      </c>
      <c r="B90" s="24" t="s">
        <v>265</v>
      </c>
      <c r="C90" s="28" t="s">
        <v>26</v>
      </c>
      <c r="D90" s="12" t="s">
        <v>266</v>
      </c>
      <c r="E90" s="14" t="s">
        <v>28</v>
      </c>
      <c r="F90" s="13">
        <v>921.15</v>
      </c>
      <c r="G90" s="15">
        <v>29.31</v>
      </c>
      <c r="H90" s="15" t="str">
        <f>TRUNC(G90 * (1 + 15.69 / 100), 2) &amp;CHAR(10)&amp; "(15.69%)"</f>
        <v>33,9
(15.69%)</v>
      </c>
      <c r="I90" s="15">
        <f>TRUNC(F90 * TRUNC(G90 * (1 + 15.69 / 100), 2), 2)</f>
        <v>31226.98</v>
      </c>
      <c r="J90" s="16">
        <f t="shared" si="7"/>
        <v>1.3577438178218378E-3</v>
      </c>
    </row>
    <row r="91" spans="1:10" ht="24" customHeight="1" x14ac:dyDescent="0.15">
      <c r="A91" s="3" t="s">
        <v>267</v>
      </c>
      <c r="B91" s="22"/>
      <c r="C91" s="22"/>
      <c r="D91" s="3" t="s">
        <v>268</v>
      </c>
      <c r="E91" s="3"/>
      <c r="F91" s="4"/>
      <c r="G91" s="3"/>
      <c r="H91" s="3"/>
      <c r="I91" s="5">
        <v>362664.14</v>
      </c>
      <c r="J91" s="6">
        <f t="shared" si="7"/>
        <v>1.5768575572491273E-2</v>
      </c>
    </row>
    <row r="92" spans="1:10" ht="24" customHeight="1" x14ac:dyDescent="0.15">
      <c r="A92" s="3" t="s">
        <v>269</v>
      </c>
      <c r="B92" s="22"/>
      <c r="C92" s="22"/>
      <c r="D92" s="3" t="s">
        <v>270</v>
      </c>
      <c r="E92" s="3"/>
      <c r="F92" s="4"/>
      <c r="G92" s="3"/>
      <c r="H92" s="3"/>
      <c r="I92" s="5">
        <v>212851.26</v>
      </c>
      <c r="J92" s="6">
        <f t="shared" si="7"/>
        <v>9.2547368455287281E-3</v>
      </c>
    </row>
    <row r="93" spans="1:10" ht="26" customHeight="1" x14ac:dyDescent="0.15">
      <c r="A93" s="7" t="s">
        <v>271</v>
      </c>
      <c r="B93" s="23" t="s">
        <v>272</v>
      </c>
      <c r="C93" s="27" t="s">
        <v>26</v>
      </c>
      <c r="D93" s="7" t="s">
        <v>273</v>
      </c>
      <c r="E93" s="9" t="s">
        <v>28</v>
      </c>
      <c r="F93" s="8">
        <v>6284.36</v>
      </c>
      <c r="G93" s="10">
        <v>3.59</v>
      </c>
      <c r="H93" s="10">
        <f>TRUNC(G93 * (1 + 23.63 / 100), 2)</f>
        <v>4.43</v>
      </c>
      <c r="I93" s="10">
        <f>TRUNC(F93 * H93, 2)</f>
        <v>27839.71</v>
      </c>
      <c r="J93" s="11">
        <f t="shared" si="7"/>
        <v>1.210465890151811E-3</v>
      </c>
    </row>
    <row r="94" spans="1:10" ht="26" customHeight="1" x14ac:dyDescent="0.15">
      <c r="A94" s="7" t="s">
        <v>274</v>
      </c>
      <c r="B94" s="23" t="s">
        <v>275</v>
      </c>
      <c r="C94" s="27" t="s">
        <v>26</v>
      </c>
      <c r="D94" s="7" t="s">
        <v>276</v>
      </c>
      <c r="E94" s="9" t="s">
        <v>28</v>
      </c>
      <c r="F94" s="8">
        <v>6284.36</v>
      </c>
      <c r="G94" s="10">
        <v>14.53</v>
      </c>
      <c r="H94" s="10">
        <f>TRUNC(G94 * (1 + 23.63 / 100), 2)</f>
        <v>17.96</v>
      </c>
      <c r="I94" s="10">
        <f>TRUNC(F94 * H94, 2)</f>
        <v>112867.1</v>
      </c>
      <c r="J94" s="11">
        <f t="shared" si="7"/>
        <v>4.9074424507422479E-3</v>
      </c>
    </row>
    <row r="95" spans="1:10" ht="26" customHeight="1" x14ac:dyDescent="0.15">
      <c r="A95" s="7" t="s">
        <v>277</v>
      </c>
      <c r="B95" s="23" t="s">
        <v>278</v>
      </c>
      <c r="C95" s="27" t="s">
        <v>26</v>
      </c>
      <c r="D95" s="7" t="s">
        <v>279</v>
      </c>
      <c r="E95" s="9" t="s">
        <v>28</v>
      </c>
      <c r="F95" s="8">
        <v>6284.36</v>
      </c>
      <c r="G95" s="10">
        <v>9.2899999999999991</v>
      </c>
      <c r="H95" s="10">
        <f>TRUNC(G95 * (1 + 23.63 / 100), 2)</f>
        <v>11.48</v>
      </c>
      <c r="I95" s="10">
        <f>TRUNC(F95 * H95, 2)</f>
        <v>72144.45</v>
      </c>
      <c r="J95" s="11">
        <f t="shared" si="7"/>
        <v>3.1368285046346682E-3</v>
      </c>
    </row>
    <row r="96" spans="1:10" ht="24" customHeight="1" x14ac:dyDescent="0.15">
      <c r="A96" s="3" t="s">
        <v>280</v>
      </c>
      <c r="B96" s="22"/>
      <c r="C96" s="22"/>
      <c r="D96" s="3" t="s">
        <v>281</v>
      </c>
      <c r="E96" s="3"/>
      <c r="F96" s="4"/>
      <c r="G96" s="3"/>
      <c r="H96" s="3"/>
      <c r="I96" s="5">
        <v>149812.88</v>
      </c>
      <c r="J96" s="6">
        <f t="shared" si="7"/>
        <v>6.5138387269625458E-3</v>
      </c>
    </row>
    <row r="97" spans="1:10" ht="39" customHeight="1" x14ac:dyDescent="0.15">
      <c r="A97" s="7" t="s">
        <v>282</v>
      </c>
      <c r="B97" s="23" t="s">
        <v>283</v>
      </c>
      <c r="C97" s="27" t="s">
        <v>26</v>
      </c>
      <c r="D97" s="7" t="s">
        <v>284</v>
      </c>
      <c r="E97" s="9" t="s">
        <v>28</v>
      </c>
      <c r="F97" s="8">
        <v>3121.87</v>
      </c>
      <c r="G97" s="10">
        <v>4.12</v>
      </c>
      <c r="H97" s="10">
        <f>TRUNC(G97 * (1 + 23.63 / 100), 2)</f>
        <v>5.09</v>
      </c>
      <c r="I97" s="10">
        <f>TRUNC(F97 * H97, 2)</f>
        <v>15890.31</v>
      </c>
      <c r="J97" s="11">
        <f t="shared" si="7"/>
        <v>6.9090799577072547E-4</v>
      </c>
    </row>
    <row r="98" spans="1:10" ht="39" customHeight="1" x14ac:dyDescent="0.15">
      <c r="A98" s="7" t="s">
        <v>285</v>
      </c>
      <c r="B98" s="23" t="s">
        <v>286</v>
      </c>
      <c r="C98" s="27" t="s">
        <v>26</v>
      </c>
      <c r="D98" s="7" t="s">
        <v>287</v>
      </c>
      <c r="E98" s="9" t="s">
        <v>28</v>
      </c>
      <c r="F98" s="8">
        <v>3121.87</v>
      </c>
      <c r="G98" s="10">
        <v>16.3</v>
      </c>
      <c r="H98" s="10">
        <f>TRUNC(G98 * (1 + 23.63 / 100), 2)</f>
        <v>20.149999999999999</v>
      </c>
      <c r="I98" s="10">
        <f>TRUNC(F98 * H98, 2)</f>
        <v>62905.68</v>
      </c>
      <c r="J98" s="11">
        <f t="shared" si="7"/>
        <v>2.7351283449721631E-3</v>
      </c>
    </row>
    <row r="99" spans="1:10" ht="52" customHeight="1" x14ac:dyDescent="0.15">
      <c r="A99" s="7" t="s">
        <v>288</v>
      </c>
      <c r="B99" s="23" t="s">
        <v>289</v>
      </c>
      <c r="C99" s="27" t="s">
        <v>26</v>
      </c>
      <c r="D99" s="7" t="s">
        <v>290</v>
      </c>
      <c r="E99" s="9" t="s">
        <v>28</v>
      </c>
      <c r="F99" s="8">
        <v>3121.87</v>
      </c>
      <c r="G99" s="10">
        <v>17.829999999999998</v>
      </c>
      <c r="H99" s="10">
        <f>TRUNC(G99 * (1 + 23.63 / 100), 2)</f>
        <v>22.04</v>
      </c>
      <c r="I99" s="10">
        <f>TRUNC(F99 * H99, 2)</f>
        <v>68806.009999999995</v>
      </c>
      <c r="J99" s="11">
        <f t="shared" si="7"/>
        <v>2.9916736971198478E-3</v>
      </c>
    </row>
    <row r="100" spans="1:10" ht="26" customHeight="1" x14ac:dyDescent="0.15">
      <c r="A100" s="7" t="s">
        <v>291</v>
      </c>
      <c r="B100" s="23" t="s">
        <v>292</v>
      </c>
      <c r="C100" s="27" t="s">
        <v>26</v>
      </c>
      <c r="D100" s="7" t="s">
        <v>293</v>
      </c>
      <c r="E100" s="9" t="s">
        <v>50</v>
      </c>
      <c r="F100" s="8">
        <v>336</v>
      </c>
      <c r="G100" s="10">
        <v>5.33</v>
      </c>
      <c r="H100" s="10">
        <f>TRUNC(G100 * (1 + 23.63 / 100), 2)</f>
        <v>6.58</v>
      </c>
      <c r="I100" s="10">
        <f>TRUNC(F100 * H100, 2)</f>
        <v>2210.88</v>
      </c>
      <c r="J100" s="11">
        <f t="shared" si="7"/>
        <v>9.6128689099808721E-5</v>
      </c>
    </row>
    <row r="101" spans="1:10" ht="24" customHeight="1" x14ac:dyDescent="0.15">
      <c r="A101" s="3" t="s">
        <v>294</v>
      </c>
      <c r="B101" s="22"/>
      <c r="C101" s="22"/>
      <c r="D101" s="3" t="s">
        <v>295</v>
      </c>
      <c r="E101" s="3"/>
      <c r="F101" s="4"/>
      <c r="G101" s="3"/>
      <c r="H101" s="3"/>
      <c r="I101" s="5">
        <v>476833.06</v>
      </c>
      <c r="J101" s="6">
        <f t="shared" si="7"/>
        <v>2.0732620937025274E-2</v>
      </c>
    </row>
    <row r="102" spans="1:10" ht="39" customHeight="1" x14ac:dyDescent="0.15">
      <c r="A102" s="7" t="s">
        <v>296</v>
      </c>
      <c r="B102" s="23" t="s">
        <v>297</v>
      </c>
      <c r="C102" s="27" t="s">
        <v>21</v>
      </c>
      <c r="D102" s="7" t="s">
        <v>298</v>
      </c>
      <c r="E102" s="9" t="s">
        <v>28</v>
      </c>
      <c r="F102" s="8">
        <v>1502.473</v>
      </c>
      <c r="G102" s="10">
        <v>119.65</v>
      </c>
      <c r="H102" s="10">
        <f t="shared" ref="H102:H107" si="8">TRUNC(G102 * (1 + 23.63 / 100), 2)</f>
        <v>147.91999999999999</v>
      </c>
      <c r="I102" s="10">
        <f t="shared" ref="I102:I107" si="9">TRUNC(F102 * H102, 2)</f>
        <v>222245.8</v>
      </c>
      <c r="J102" s="11">
        <f t="shared" si="7"/>
        <v>9.6632098584899535E-3</v>
      </c>
    </row>
    <row r="103" spans="1:10" ht="26" customHeight="1" x14ac:dyDescent="0.15">
      <c r="A103" s="7" t="s">
        <v>299</v>
      </c>
      <c r="B103" s="23" t="s">
        <v>300</v>
      </c>
      <c r="C103" s="27" t="s">
        <v>26</v>
      </c>
      <c r="D103" s="7" t="s">
        <v>301</v>
      </c>
      <c r="E103" s="9" t="s">
        <v>28</v>
      </c>
      <c r="F103" s="8">
        <v>1502.473</v>
      </c>
      <c r="G103" s="10">
        <v>45.99</v>
      </c>
      <c r="H103" s="10">
        <f t="shared" si="8"/>
        <v>56.85</v>
      </c>
      <c r="I103" s="10">
        <f t="shared" si="9"/>
        <v>85415.59</v>
      </c>
      <c r="J103" s="11">
        <f t="shared" si="7"/>
        <v>3.7138554310440779E-3</v>
      </c>
    </row>
    <row r="104" spans="1:10" ht="39" customHeight="1" x14ac:dyDescent="0.15">
      <c r="A104" s="7" t="s">
        <v>302</v>
      </c>
      <c r="B104" s="23" t="s">
        <v>303</v>
      </c>
      <c r="C104" s="27" t="s">
        <v>26</v>
      </c>
      <c r="D104" s="7" t="s">
        <v>304</v>
      </c>
      <c r="E104" s="9" t="s">
        <v>28</v>
      </c>
      <c r="F104" s="8">
        <v>675.21</v>
      </c>
      <c r="G104" s="10">
        <v>52.21</v>
      </c>
      <c r="H104" s="10">
        <f t="shared" si="8"/>
        <v>64.540000000000006</v>
      </c>
      <c r="I104" s="10">
        <f t="shared" si="9"/>
        <v>43578.05</v>
      </c>
      <c r="J104" s="11">
        <f t="shared" si="7"/>
        <v>1.894766255982197E-3</v>
      </c>
    </row>
    <row r="105" spans="1:10" ht="39" customHeight="1" x14ac:dyDescent="0.15">
      <c r="A105" s="7" t="s">
        <v>305</v>
      </c>
      <c r="B105" s="23" t="s">
        <v>306</v>
      </c>
      <c r="C105" s="27" t="s">
        <v>26</v>
      </c>
      <c r="D105" s="7" t="s">
        <v>307</v>
      </c>
      <c r="E105" s="9" t="s">
        <v>23</v>
      </c>
      <c r="F105" s="8">
        <v>65</v>
      </c>
      <c r="G105" s="10">
        <v>8.17</v>
      </c>
      <c r="H105" s="10">
        <f t="shared" si="8"/>
        <v>10.1</v>
      </c>
      <c r="I105" s="10">
        <f t="shared" si="9"/>
        <v>656.5</v>
      </c>
      <c r="J105" s="11">
        <f t="shared" si="7"/>
        <v>2.8544509152022918E-5</v>
      </c>
    </row>
    <row r="106" spans="1:10" ht="26" customHeight="1" x14ac:dyDescent="0.15">
      <c r="A106" s="7" t="s">
        <v>308</v>
      </c>
      <c r="B106" s="23" t="s">
        <v>309</v>
      </c>
      <c r="C106" s="27" t="s">
        <v>21</v>
      </c>
      <c r="D106" s="7" t="s">
        <v>310</v>
      </c>
      <c r="E106" s="9" t="s">
        <v>28</v>
      </c>
      <c r="F106" s="8">
        <v>47.1</v>
      </c>
      <c r="G106" s="10">
        <v>276.06</v>
      </c>
      <c r="H106" s="10">
        <f t="shared" si="8"/>
        <v>341.29</v>
      </c>
      <c r="I106" s="10">
        <f t="shared" si="9"/>
        <v>16074.75</v>
      </c>
      <c r="J106" s="11">
        <f t="shared" si="7"/>
        <v>6.989274158286068E-4</v>
      </c>
    </row>
    <row r="107" spans="1:10" ht="52" customHeight="1" x14ac:dyDescent="0.15">
      <c r="A107" s="7" t="s">
        <v>311</v>
      </c>
      <c r="B107" s="23" t="s">
        <v>312</v>
      </c>
      <c r="C107" s="27" t="s">
        <v>26</v>
      </c>
      <c r="D107" s="7" t="s">
        <v>313</v>
      </c>
      <c r="E107" s="9" t="s">
        <v>28</v>
      </c>
      <c r="F107" s="8">
        <v>2177.683</v>
      </c>
      <c r="G107" s="10">
        <v>40.44</v>
      </c>
      <c r="H107" s="10">
        <f t="shared" si="8"/>
        <v>49.99</v>
      </c>
      <c r="I107" s="10">
        <f t="shared" si="9"/>
        <v>108862.37</v>
      </c>
      <c r="J107" s="11">
        <f t="shared" si="7"/>
        <v>4.7333174665284156E-3</v>
      </c>
    </row>
    <row r="108" spans="1:10" ht="24" customHeight="1" x14ac:dyDescent="0.15">
      <c r="A108" s="3" t="s">
        <v>314</v>
      </c>
      <c r="B108" s="22"/>
      <c r="C108" s="22"/>
      <c r="D108" s="3" t="s">
        <v>315</v>
      </c>
      <c r="E108" s="3"/>
      <c r="F108" s="4"/>
      <c r="G108" s="3"/>
      <c r="H108" s="3"/>
      <c r="I108" s="5">
        <v>1790563.16</v>
      </c>
      <c r="J108" s="6">
        <f t="shared" si="7"/>
        <v>7.7853383865796003E-2</v>
      </c>
    </row>
    <row r="109" spans="1:10" ht="26" customHeight="1" x14ac:dyDescent="0.15">
      <c r="A109" s="7" t="s">
        <v>316</v>
      </c>
      <c r="B109" s="23" t="s">
        <v>317</v>
      </c>
      <c r="C109" s="27" t="s">
        <v>26</v>
      </c>
      <c r="D109" s="7" t="s">
        <v>318</v>
      </c>
      <c r="E109" s="9" t="s">
        <v>28</v>
      </c>
      <c r="F109" s="8">
        <v>2970.02</v>
      </c>
      <c r="G109" s="10">
        <v>217.75</v>
      </c>
      <c r="H109" s="10">
        <f t="shared" ref="H109:H122" si="10">TRUNC(G109 * (1 + 23.63 / 100), 2)</f>
        <v>269.2</v>
      </c>
      <c r="I109" s="10">
        <f t="shared" ref="I109:I122" si="11">TRUNC(F109 * H109, 2)</f>
        <v>799529.38</v>
      </c>
      <c r="J109" s="11">
        <f t="shared" si="7"/>
        <v>3.4763402444358278E-2</v>
      </c>
    </row>
    <row r="110" spans="1:10" ht="39" customHeight="1" x14ac:dyDescent="0.15">
      <c r="A110" s="7" t="s">
        <v>319</v>
      </c>
      <c r="B110" s="23" t="s">
        <v>320</v>
      </c>
      <c r="C110" s="27" t="s">
        <v>26</v>
      </c>
      <c r="D110" s="7" t="s">
        <v>321</v>
      </c>
      <c r="E110" s="9" t="s">
        <v>28</v>
      </c>
      <c r="F110" s="8">
        <v>138.11000000000001</v>
      </c>
      <c r="G110" s="10">
        <v>116.37</v>
      </c>
      <c r="H110" s="10">
        <f t="shared" si="10"/>
        <v>143.86000000000001</v>
      </c>
      <c r="I110" s="10">
        <f t="shared" si="11"/>
        <v>19868.5</v>
      </c>
      <c r="J110" s="11">
        <f t="shared" si="7"/>
        <v>8.638790252657537E-4</v>
      </c>
    </row>
    <row r="111" spans="1:10" ht="26" customHeight="1" x14ac:dyDescent="0.15">
      <c r="A111" s="7" t="s">
        <v>322</v>
      </c>
      <c r="B111" s="23" t="s">
        <v>323</v>
      </c>
      <c r="C111" s="27" t="s">
        <v>26</v>
      </c>
      <c r="D111" s="7" t="s">
        <v>324</v>
      </c>
      <c r="E111" s="9" t="s">
        <v>28</v>
      </c>
      <c r="F111" s="8">
        <v>115.57</v>
      </c>
      <c r="G111" s="10">
        <v>303.2</v>
      </c>
      <c r="H111" s="10">
        <f t="shared" si="10"/>
        <v>374.84</v>
      </c>
      <c r="I111" s="10">
        <f t="shared" si="11"/>
        <v>43320.25</v>
      </c>
      <c r="J111" s="11">
        <f t="shared" si="7"/>
        <v>1.8835571555109226E-3</v>
      </c>
    </row>
    <row r="112" spans="1:10" ht="52" customHeight="1" x14ac:dyDescent="0.15">
      <c r="A112" s="7" t="s">
        <v>325</v>
      </c>
      <c r="B112" s="23" t="s">
        <v>326</v>
      </c>
      <c r="C112" s="27" t="s">
        <v>26</v>
      </c>
      <c r="D112" s="7" t="s">
        <v>327</v>
      </c>
      <c r="E112" s="9" t="s">
        <v>28</v>
      </c>
      <c r="F112" s="8">
        <v>4858.42</v>
      </c>
      <c r="G112" s="10">
        <v>53.01</v>
      </c>
      <c r="H112" s="10">
        <f t="shared" si="10"/>
        <v>65.53</v>
      </c>
      <c r="I112" s="10">
        <f t="shared" si="11"/>
        <v>318372.26</v>
      </c>
      <c r="J112" s="11">
        <f t="shared" si="7"/>
        <v>1.3842772108637045E-2</v>
      </c>
    </row>
    <row r="113" spans="1:10" ht="39" customHeight="1" x14ac:dyDescent="0.15">
      <c r="A113" s="7" t="s">
        <v>328</v>
      </c>
      <c r="B113" s="23" t="s">
        <v>329</v>
      </c>
      <c r="C113" s="27" t="s">
        <v>26</v>
      </c>
      <c r="D113" s="7" t="s">
        <v>330</v>
      </c>
      <c r="E113" s="9" t="s">
        <v>68</v>
      </c>
      <c r="F113" s="8">
        <v>108.884</v>
      </c>
      <c r="G113" s="10">
        <v>671.7</v>
      </c>
      <c r="H113" s="10">
        <f t="shared" si="10"/>
        <v>830.42</v>
      </c>
      <c r="I113" s="10">
        <f t="shared" si="11"/>
        <v>90419.45</v>
      </c>
      <c r="J113" s="11">
        <f t="shared" si="7"/>
        <v>3.931422418957926E-3</v>
      </c>
    </row>
    <row r="114" spans="1:10" ht="39" customHeight="1" x14ac:dyDescent="0.15">
      <c r="A114" s="7" t="s">
        <v>331</v>
      </c>
      <c r="B114" s="23" t="s">
        <v>332</v>
      </c>
      <c r="C114" s="27" t="s">
        <v>26</v>
      </c>
      <c r="D114" s="7" t="s">
        <v>333</v>
      </c>
      <c r="E114" s="9" t="s">
        <v>28</v>
      </c>
      <c r="F114" s="8">
        <v>15.5</v>
      </c>
      <c r="G114" s="10">
        <v>32.81</v>
      </c>
      <c r="H114" s="10">
        <f t="shared" si="10"/>
        <v>40.56</v>
      </c>
      <c r="I114" s="10">
        <f t="shared" si="11"/>
        <v>628.67999999999995</v>
      </c>
      <c r="J114" s="11">
        <f t="shared" si="7"/>
        <v>2.7334900249343133E-5</v>
      </c>
    </row>
    <row r="115" spans="1:10" ht="26" customHeight="1" x14ac:dyDescent="0.15">
      <c r="A115" s="7" t="s">
        <v>334</v>
      </c>
      <c r="B115" s="23" t="s">
        <v>335</v>
      </c>
      <c r="C115" s="27" t="s">
        <v>26</v>
      </c>
      <c r="D115" s="7" t="s">
        <v>336</v>
      </c>
      <c r="E115" s="9" t="s">
        <v>28</v>
      </c>
      <c r="F115" s="8">
        <v>103.86</v>
      </c>
      <c r="G115" s="10">
        <v>294.43</v>
      </c>
      <c r="H115" s="10">
        <f t="shared" si="10"/>
        <v>364</v>
      </c>
      <c r="I115" s="10">
        <f t="shared" si="11"/>
        <v>37805.040000000001</v>
      </c>
      <c r="J115" s="11">
        <f t="shared" si="7"/>
        <v>1.6437567559369269E-3</v>
      </c>
    </row>
    <row r="116" spans="1:10" ht="26" customHeight="1" x14ac:dyDescent="0.15">
      <c r="A116" s="7" t="s">
        <v>337</v>
      </c>
      <c r="B116" s="23" t="s">
        <v>338</v>
      </c>
      <c r="C116" s="27" t="s">
        <v>339</v>
      </c>
      <c r="D116" s="7" t="s">
        <v>340</v>
      </c>
      <c r="E116" s="9" t="s">
        <v>28</v>
      </c>
      <c r="F116" s="8">
        <v>228.77</v>
      </c>
      <c r="G116" s="10">
        <v>558.16</v>
      </c>
      <c r="H116" s="10">
        <f t="shared" si="10"/>
        <v>690.05</v>
      </c>
      <c r="I116" s="10">
        <f t="shared" si="11"/>
        <v>157862.73000000001</v>
      </c>
      <c r="J116" s="11">
        <f t="shared" si="7"/>
        <v>6.8638448457704841E-3</v>
      </c>
    </row>
    <row r="117" spans="1:10" ht="39" customHeight="1" x14ac:dyDescent="0.15">
      <c r="A117" s="7" t="s">
        <v>341</v>
      </c>
      <c r="B117" s="23" t="s">
        <v>342</v>
      </c>
      <c r="C117" s="27" t="s">
        <v>26</v>
      </c>
      <c r="D117" s="7" t="s">
        <v>343</v>
      </c>
      <c r="E117" s="9" t="s">
        <v>68</v>
      </c>
      <c r="F117" s="8">
        <v>156.23009999999999</v>
      </c>
      <c r="G117" s="10">
        <v>569.94000000000005</v>
      </c>
      <c r="H117" s="10">
        <f t="shared" si="10"/>
        <v>704.61</v>
      </c>
      <c r="I117" s="10">
        <f t="shared" si="11"/>
        <v>110081.29</v>
      </c>
      <c r="J117" s="11">
        <f t="shared" si="7"/>
        <v>4.7863159023175759E-3</v>
      </c>
    </row>
    <row r="118" spans="1:10" ht="26" customHeight="1" x14ac:dyDescent="0.15">
      <c r="A118" s="7" t="s">
        <v>344</v>
      </c>
      <c r="B118" s="23" t="s">
        <v>345</v>
      </c>
      <c r="C118" s="27" t="s">
        <v>26</v>
      </c>
      <c r="D118" s="7" t="s">
        <v>346</v>
      </c>
      <c r="E118" s="9" t="s">
        <v>28</v>
      </c>
      <c r="F118" s="8">
        <v>1301.9177999999999</v>
      </c>
      <c r="G118" s="10">
        <v>51.07</v>
      </c>
      <c r="H118" s="10">
        <f t="shared" si="10"/>
        <v>63.13</v>
      </c>
      <c r="I118" s="10">
        <f t="shared" si="11"/>
        <v>82190.070000000007</v>
      </c>
      <c r="J118" s="11">
        <f t="shared" si="7"/>
        <v>3.5736103660630684E-3</v>
      </c>
    </row>
    <row r="119" spans="1:10" ht="26" customHeight="1" x14ac:dyDescent="0.15">
      <c r="A119" s="7" t="s">
        <v>347</v>
      </c>
      <c r="B119" s="23" t="s">
        <v>348</v>
      </c>
      <c r="C119" s="27" t="s">
        <v>26</v>
      </c>
      <c r="D119" s="7" t="s">
        <v>349</v>
      </c>
      <c r="E119" s="9" t="s">
        <v>50</v>
      </c>
      <c r="F119" s="8">
        <v>379.72</v>
      </c>
      <c r="G119" s="10">
        <v>181.79</v>
      </c>
      <c r="H119" s="10">
        <f t="shared" si="10"/>
        <v>224.74</v>
      </c>
      <c r="I119" s="10">
        <f t="shared" si="11"/>
        <v>85338.27</v>
      </c>
      <c r="J119" s="11">
        <f t="shared" si="7"/>
        <v>3.7104935704993188E-3</v>
      </c>
    </row>
    <row r="120" spans="1:10" ht="26" customHeight="1" x14ac:dyDescent="0.15">
      <c r="A120" s="7" t="s">
        <v>350</v>
      </c>
      <c r="B120" s="23" t="s">
        <v>351</v>
      </c>
      <c r="C120" s="27" t="s">
        <v>26</v>
      </c>
      <c r="D120" s="7" t="s">
        <v>352</v>
      </c>
      <c r="E120" s="9" t="s">
        <v>28</v>
      </c>
      <c r="F120" s="8">
        <v>14.64</v>
      </c>
      <c r="G120" s="10">
        <v>148.72</v>
      </c>
      <c r="H120" s="10">
        <f t="shared" si="10"/>
        <v>183.86</v>
      </c>
      <c r="I120" s="10">
        <f t="shared" si="11"/>
        <v>2691.71</v>
      </c>
      <c r="J120" s="11">
        <f t="shared" si="7"/>
        <v>1.1703509631316315E-4</v>
      </c>
    </row>
    <row r="121" spans="1:10" ht="39" customHeight="1" x14ac:dyDescent="0.15">
      <c r="A121" s="7" t="s">
        <v>353</v>
      </c>
      <c r="B121" s="23" t="s">
        <v>155</v>
      </c>
      <c r="C121" s="27" t="s">
        <v>26</v>
      </c>
      <c r="D121" s="7" t="s">
        <v>156</v>
      </c>
      <c r="E121" s="9" t="s">
        <v>94</v>
      </c>
      <c r="F121" s="8">
        <v>1926.8382999999999</v>
      </c>
      <c r="G121" s="10">
        <v>15.98</v>
      </c>
      <c r="H121" s="10">
        <f t="shared" si="10"/>
        <v>19.75</v>
      </c>
      <c r="I121" s="10">
        <f t="shared" si="11"/>
        <v>38055.050000000003</v>
      </c>
      <c r="J121" s="11">
        <f t="shared" si="7"/>
        <v>1.6546271485235182E-3</v>
      </c>
    </row>
    <row r="122" spans="1:10" ht="26" customHeight="1" x14ac:dyDescent="0.15">
      <c r="A122" s="7" t="s">
        <v>354</v>
      </c>
      <c r="B122" s="23" t="s">
        <v>355</v>
      </c>
      <c r="C122" s="27" t="s">
        <v>26</v>
      </c>
      <c r="D122" s="7" t="s">
        <v>356</v>
      </c>
      <c r="E122" s="9" t="s">
        <v>28</v>
      </c>
      <c r="F122" s="8">
        <v>1301.9177999999999</v>
      </c>
      <c r="G122" s="10">
        <v>2.74</v>
      </c>
      <c r="H122" s="10">
        <f t="shared" si="10"/>
        <v>3.38</v>
      </c>
      <c r="I122" s="10">
        <f t="shared" si="11"/>
        <v>4400.4799999999996</v>
      </c>
      <c r="J122" s="11">
        <f t="shared" si="7"/>
        <v>1.9133212739267904E-4</v>
      </c>
    </row>
    <row r="123" spans="1:10" ht="24" customHeight="1" x14ac:dyDescent="0.15">
      <c r="A123" s="3" t="s">
        <v>357</v>
      </c>
      <c r="B123" s="22"/>
      <c r="C123" s="22"/>
      <c r="D123" s="3" t="s">
        <v>358</v>
      </c>
      <c r="E123" s="3"/>
      <c r="F123" s="4"/>
      <c r="G123" s="3"/>
      <c r="H123" s="3"/>
      <c r="I123" s="5">
        <v>704987.1</v>
      </c>
      <c r="J123" s="6">
        <f t="shared" si="7"/>
        <v>3.0652720073127332E-2</v>
      </c>
    </row>
    <row r="124" spans="1:10" ht="52" customHeight="1" x14ac:dyDescent="0.15">
      <c r="A124" s="7" t="s">
        <v>359</v>
      </c>
      <c r="B124" s="23" t="s">
        <v>360</v>
      </c>
      <c r="C124" s="27" t="s">
        <v>21</v>
      </c>
      <c r="D124" s="7" t="s">
        <v>361</v>
      </c>
      <c r="E124" s="9" t="s">
        <v>28</v>
      </c>
      <c r="F124" s="8">
        <v>3437.62</v>
      </c>
      <c r="G124" s="10">
        <v>165.89</v>
      </c>
      <c r="H124" s="10">
        <f>TRUNC(G124 * (1 + 23.63 / 100), 2)</f>
        <v>205.08</v>
      </c>
      <c r="I124" s="10">
        <f>TRUNC(F124 * H124, 2)</f>
        <v>704987.1</v>
      </c>
      <c r="J124" s="11">
        <f t="shared" si="7"/>
        <v>3.0652720073127332E-2</v>
      </c>
    </row>
    <row r="125" spans="1:10" ht="24" customHeight="1" x14ac:dyDescent="0.15">
      <c r="A125" s="3" t="s">
        <v>362</v>
      </c>
      <c r="B125" s="22"/>
      <c r="C125" s="22"/>
      <c r="D125" s="3" t="s">
        <v>363</v>
      </c>
      <c r="E125" s="3"/>
      <c r="F125" s="4"/>
      <c r="G125" s="3"/>
      <c r="H125" s="3"/>
      <c r="I125" s="5">
        <v>415911.87</v>
      </c>
      <c r="J125" s="6">
        <f t="shared" si="7"/>
        <v>1.8083777882178166E-2</v>
      </c>
    </row>
    <row r="126" spans="1:10" ht="52" customHeight="1" x14ac:dyDescent="0.15">
      <c r="A126" s="7" t="s">
        <v>364</v>
      </c>
      <c r="B126" s="23" t="s">
        <v>365</v>
      </c>
      <c r="C126" s="27" t="s">
        <v>21</v>
      </c>
      <c r="D126" s="7" t="s">
        <v>366</v>
      </c>
      <c r="E126" s="9" t="s">
        <v>35</v>
      </c>
      <c r="F126" s="8">
        <v>13</v>
      </c>
      <c r="G126" s="10">
        <v>2796.99</v>
      </c>
      <c r="H126" s="10">
        <f t="shared" ref="H126:H134" si="12">TRUNC(G126 * (1 + 23.63 / 100), 2)</f>
        <v>3457.91</v>
      </c>
      <c r="I126" s="10">
        <f t="shared" ref="I126:I134" si="13">TRUNC(F126 * H126, 2)</f>
        <v>44952.83</v>
      </c>
      <c r="J126" s="11">
        <f t="shared" si="7"/>
        <v>1.9545414582548826E-3</v>
      </c>
    </row>
    <row r="127" spans="1:10" ht="39" customHeight="1" x14ac:dyDescent="0.15">
      <c r="A127" s="7" t="s">
        <v>367</v>
      </c>
      <c r="B127" s="23" t="s">
        <v>368</v>
      </c>
      <c r="C127" s="27" t="s">
        <v>26</v>
      </c>
      <c r="D127" s="7" t="s">
        <v>369</v>
      </c>
      <c r="E127" s="9" t="s">
        <v>23</v>
      </c>
      <c r="F127" s="8">
        <v>4</v>
      </c>
      <c r="G127" s="10">
        <v>3847.02</v>
      </c>
      <c r="H127" s="10">
        <f t="shared" si="12"/>
        <v>4756.07</v>
      </c>
      <c r="I127" s="10">
        <f t="shared" si="13"/>
        <v>19024.28</v>
      </c>
      <c r="J127" s="11">
        <f t="shared" si="7"/>
        <v>8.271724822096672E-4</v>
      </c>
    </row>
    <row r="128" spans="1:10" ht="39" customHeight="1" x14ac:dyDescent="0.15">
      <c r="A128" s="7" t="s">
        <v>370</v>
      </c>
      <c r="B128" s="23" t="s">
        <v>371</v>
      </c>
      <c r="C128" s="27" t="s">
        <v>26</v>
      </c>
      <c r="D128" s="7" t="s">
        <v>372</v>
      </c>
      <c r="E128" s="9" t="s">
        <v>23</v>
      </c>
      <c r="F128" s="8">
        <v>10</v>
      </c>
      <c r="G128" s="10">
        <v>1919.07</v>
      </c>
      <c r="H128" s="10">
        <f t="shared" si="12"/>
        <v>2372.54</v>
      </c>
      <c r="I128" s="10">
        <f t="shared" si="13"/>
        <v>23725.4</v>
      </c>
      <c r="J128" s="11">
        <f t="shared" si="7"/>
        <v>1.0315763860402202E-3</v>
      </c>
    </row>
    <row r="129" spans="1:10" ht="39" customHeight="1" x14ac:dyDescent="0.15">
      <c r="A129" s="7" t="s">
        <v>373</v>
      </c>
      <c r="B129" s="23" t="s">
        <v>374</v>
      </c>
      <c r="C129" s="27" t="s">
        <v>21</v>
      </c>
      <c r="D129" s="7" t="s">
        <v>375</v>
      </c>
      <c r="E129" s="9" t="s">
        <v>23</v>
      </c>
      <c r="F129" s="8">
        <v>3</v>
      </c>
      <c r="G129" s="10">
        <v>3645.42</v>
      </c>
      <c r="H129" s="10">
        <f t="shared" si="12"/>
        <v>4506.83</v>
      </c>
      <c r="I129" s="10">
        <f t="shared" si="13"/>
        <v>13520.49</v>
      </c>
      <c r="J129" s="11">
        <f t="shared" si="7"/>
        <v>5.8786862230743992E-4</v>
      </c>
    </row>
    <row r="130" spans="1:10" ht="26" customHeight="1" x14ac:dyDescent="0.15">
      <c r="A130" s="7" t="s">
        <v>373</v>
      </c>
      <c r="B130" s="23" t="s">
        <v>376</v>
      </c>
      <c r="C130" s="27" t="s">
        <v>339</v>
      </c>
      <c r="D130" s="7" t="s">
        <v>377</v>
      </c>
      <c r="E130" s="9" t="s">
        <v>23</v>
      </c>
      <c r="F130" s="8">
        <v>13</v>
      </c>
      <c r="G130" s="10">
        <v>1345.35</v>
      </c>
      <c r="H130" s="10">
        <f t="shared" si="12"/>
        <v>1663.25</v>
      </c>
      <c r="I130" s="10">
        <f t="shared" si="13"/>
        <v>21622.25</v>
      </c>
      <c r="J130" s="11">
        <f t="shared" si="7"/>
        <v>9.4013177915053692E-4</v>
      </c>
    </row>
    <row r="131" spans="1:10" ht="65" customHeight="1" x14ac:dyDescent="0.15">
      <c r="A131" s="7" t="s">
        <v>378</v>
      </c>
      <c r="B131" s="23" t="s">
        <v>379</v>
      </c>
      <c r="C131" s="27" t="s">
        <v>26</v>
      </c>
      <c r="D131" s="7" t="s">
        <v>380</v>
      </c>
      <c r="E131" s="9" t="s">
        <v>23</v>
      </c>
      <c r="F131" s="8">
        <v>32</v>
      </c>
      <c r="G131" s="10">
        <v>820.36</v>
      </c>
      <c r="H131" s="10">
        <f t="shared" si="12"/>
        <v>1014.21</v>
      </c>
      <c r="I131" s="10">
        <f t="shared" si="13"/>
        <v>32454.720000000001</v>
      </c>
      <c r="J131" s="11">
        <f t="shared" si="7"/>
        <v>1.4111257457217689E-3</v>
      </c>
    </row>
    <row r="132" spans="1:10" ht="65" customHeight="1" x14ac:dyDescent="0.15">
      <c r="A132" s="7" t="s">
        <v>381</v>
      </c>
      <c r="B132" s="23" t="s">
        <v>382</v>
      </c>
      <c r="C132" s="27" t="s">
        <v>26</v>
      </c>
      <c r="D132" s="7" t="s">
        <v>383</v>
      </c>
      <c r="E132" s="9" t="s">
        <v>23</v>
      </c>
      <c r="F132" s="8">
        <v>116</v>
      </c>
      <c r="G132" s="10">
        <v>832.21</v>
      </c>
      <c r="H132" s="10">
        <f t="shared" si="12"/>
        <v>1028.8599999999999</v>
      </c>
      <c r="I132" s="10">
        <f t="shared" si="13"/>
        <v>119347.76</v>
      </c>
      <c r="J132" s="11">
        <f t="shared" si="7"/>
        <v>5.1892204533030223E-3</v>
      </c>
    </row>
    <row r="133" spans="1:10" ht="65" customHeight="1" x14ac:dyDescent="0.15">
      <c r="A133" s="7" t="s">
        <v>384</v>
      </c>
      <c r="B133" s="23" t="s">
        <v>385</v>
      </c>
      <c r="C133" s="27" t="s">
        <v>26</v>
      </c>
      <c r="D133" s="7" t="s">
        <v>386</v>
      </c>
      <c r="E133" s="9" t="s">
        <v>23</v>
      </c>
      <c r="F133" s="8">
        <v>42</v>
      </c>
      <c r="G133" s="10">
        <v>1065.71</v>
      </c>
      <c r="H133" s="10">
        <f t="shared" si="12"/>
        <v>1317.53</v>
      </c>
      <c r="I133" s="10">
        <f t="shared" si="13"/>
        <v>55336.26</v>
      </c>
      <c r="J133" s="11">
        <f t="shared" ref="J133:J196" si="14">I133 / 22999169.35</f>
        <v>2.4060112414451178E-3</v>
      </c>
    </row>
    <row r="134" spans="1:10" ht="52" customHeight="1" x14ac:dyDescent="0.15">
      <c r="A134" s="7" t="s">
        <v>387</v>
      </c>
      <c r="B134" s="23" t="s">
        <v>388</v>
      </c>
      <c r="C134" s="27" t="s">
        <v>26</v>
      </c>
      <c r="D134" s="7" t="s">
        <v>389</v>
      </c>
      <c r="E134" s="9" t="s">
        <v>28</v>
      </c>
      <c r="F134" s="8">
        <v>47.05</v>
      </c>
      <c r="G134" s="10">
        <v>1477.24</v>
      </c>
      <c r="H134" s="10">
        <f t="shared" si="12"/>
        <v>1826.31</v>
      </c>
      <c r="I134" s="10">
        <f t="shared" si="13"/>
        <v>85927.88</v>
      </c>
      <c r="J134" s="11">
        <f t="shared" si="14"/>
        <v>3.7361297137455097E-3</v>
      </c>
    </row>
    <row r="135" spans="1:10" ht="24" customHeight="1" x14ac:dyDescent="0.15">
      <c r="A135" s="3" t="s">
        <v>390</v>
      </c>
      <c r="B135" s="22"/>
      <c r="C135" s="22"/>
      <c r="D135" s="3" t="s">
        <v>391</v>
      </c>
      <c r="E135" s="3"/>
      <c r="F135" s="4"/>
      <c r="G135" s="3"/>
      <c r="H135" s="3"/>
      <c r="I135" s="5">
        <v>2422986.7000000002</v>
      </c>
      <c r="J135" s="6">
        <f t="shared" si="14"/>
        <v>0.10535105260225409</v>
      </c>
    </row>
    <row r="136" spans="1:10" ht="39" customHeight="1" x14ac:dyDescent="0.15">
      <c r="A136" s="7" t="s">
        <v>392</v>
      </c>
      <c r="B136" s="23" t="s">
        <v>393</v>
      </c>
      <c r="C136" s="27" t="s">
        <v>21</v>
      </c>
      <c r="D136" s="7" t="s">
        <v>394</v>
      </c>
      <c r="E136" s="9" t="s">
        <v>28</v>
      </c>
      <c r="F136" s="8">
        <v>1151.44</v>
      </c>
      <c r="G136" s="10">
        <v>1702.11</v>
      </c>
      <c r="H136" s="10">
        <f>TRUNC(G136 * (1 + 23.63 / 100), 2)</f>
        <v>2104.31</v>
      </c>
      <c r="I136" s="10">
        <f>TRUNC(F136 * H136, 2)</f>
        <v>2422986.7000000002</v>
      </c>
      <c r="J136" s="11">
        <f t="shared" si="14"/>
        <v>0.10535105260225409</v>
      </c>
    </row>
    <row r="137" spans="1:10" ht="24" customHeight="1" x14ac:dyDescent="0.15">
      <c r="A137" s="3" t="s">
        <v>395</v>
      </c>
      <c r="B137" s="22"/>
      <c r="C137" s="22"/>
      <c r="D137" s="3" t="s">
        <v>396</v>
      </c>
      <c r="E137" s="3"/>
      <c r="F137" s="4"/>
      <c r="G137" s="3"/>
      <c r="H137" s="3"/>
      <c r="I137" s="5">
        <v>143712.22</v>
      </c>
      <c r="J137" s="6">
        <f t="shared" si="14"/>
        <v>6.2485830602399556E-3</v>
      </c>
    </row>
    <row r="138" spans="1:10" ht="52" customHeight="1" x14ac:dyDescent="0.15">
      <c r="A138" s="7" t="s">
        <v>397</v>
      </c>
      <c r="B138" s="23" t="s">
        <v>398</v>
      </c>
      <c r="C138" s="27" t="s">
        <v>26</v>
      </c>
      <c r="D138" s="7" t="s">
        <v>399</v>
      </c>
      <c r="E138" s="9" t="s">
        <v>23</v>
      </c>
      <c r="F138" s="8">
        <v>61</v>
      </c>
      <c r="G138" s="10">
        <v>548.70000000000005</v>
      </c>
      <c r="H138" s="10">
        <f t="shared" ref="H138:H145" si="15">TRUNC(G138 * (1 + 23.63 / 100), 2)</f>
        <v>678.35</v>
      </c>
      <c r="I138" s="10">
        <f t="shared" ref="I138:I145" si="16">TRUNC(F138 * H138, 2)</f>
        <v>41379.35</v>
      </c>
      <c r="J138" s="11">
        <f t="shared" si="14"/>
        <v>1.799167151225833E-3</v>
      </c>
    </row>
    <row r="139" spans="1:10" ht="52" customHeight="1" x14ac:dyDescent="0.15">
      <c r="A139" s="7" t="s">
        <v>400</v>
      </c>
      <c r="B139" s="23" t="s">
        <v>401</v>
      </c>
      <c r="C139" s="27" t="s">
        <v>26</v>
      </c>
      <c r="D139" s="7" t="s">
        <v>402</v>
      </c>
      <c r="E139" s="9" t="s">
        <v>23</v>
      </c>
      <c r="F139" s="8">
        <v>16</v>
      </c>
      <c r="G139" s="10">
        <v>804.05</v>
      </c>
      <c r="H139" s="10">
        <f t="shared" si="15"/>
        <v>994.04</v>
      </c>
      <c r="I139" s="10">
        <f t="shared" si="16"/>
        <v>15904.64</v>
      </c>
      <c r="J139" s="11">
        <f t="shared" si="14"/>
        <v>6.9153106175114966E-4</v>
      </c>
    </row>
    <row r="140" spans="1:10" ht="26" customHeight="1" x14ac:dyDescent="0.15">
      <c r="A140" s="7" t="s">
        <v>403</v>
      </c>
      <c r="B140" s="23" t="s">
        <v>404</v>
      </c>
      <c r="C140" s="27" t="s">
        <v>26</v>
      </c>
      <c r="D140" s="7" t="s">
        <v>405</v>
      </c>
      <c r="E140" s="9" t="s">
        <v>23</v>
      </c>
      <c r="F140" s="8">
        <v>77</v>
      </c>
      <c r="G140" s="10">
        <v>41.57</v>
      </c>
      <c r="H140" s="10">
        <f t="shared" si="15"/>
        <v>51.39</v>
      </c>
      <c r="I140" s="10">
        <f t="shared" si="16"/>
        <v>3957.03</v>
      </c>
      <c r="J140" s="11">
        <f t="shared" si="14"/>
        <v>1.7205099626782825E-4</v>
      </c>
    </row>
    <row r="141" spans="1:10" ht="39" customHeight="1" x14ac:dyDescent="0.15">
      <c r="A141" s="7" t="s">
        <v>406</v>
      </c>
      <c r="B141" s="23" t="s">
        <v>407</v>
      </c>
      <c r="C141" s="27" t="s">
        <v>26</v>
      </c>
      <c r="D141" s="7" t="s">
        <v>408</v>
      </c>
      <c r="E141" s="9" t="s">
        <v>23</v>
      </c>
      <c r="F141" s="8">
        <v>28</v>
      </c>
      <c r="G141" s="10">
        <v>355.03</v>
      </c>
      <c r="H141" s="10">
        <f t="shared" si="15"/>
        <v>438.92</v>
      </c>
      <c r="I141" s="10">
        <f t="shared" si="16"/>
        <v>12289.76</v>
      </c>
      <c r="J141" s="11">
        <f t="shared" si="14"/>
        <v>5.3435668971236127E-4</v>
      </c>
    </row>
    <row r="142" spans="1:10" ht="26" customHeight="1" x14ac:dyDescent="0.15">
      <c r="A142" s="7" t="s">
        <v>409</v>
      </c>
      <c r="B142" s="23" t="s">
        <v>410</v>
      </c>
      <c r="C142" s="27" t="s">
        <v>26</v>
      </c>
      <c r="D142" s="7" t="s">
        <v>411</v>
      </c>
      <c r="E142" s="9" t="s">
        <v>23</v>
      </c>
      <c r="F142" s="8">
        <v>4</v>
      </c>
      <c r="G142" s="10">
        <v>106.65</v>
      </c>
      <c r="H142" s="10">
        <f t="shared" si="15"/>
        <v>131.85</v>
      </c>
      <c r="I142" s="10">
        <f t="shared" si="16"/>
        <v>527.4</v>
      </c>
      <c r="J142" s="11">
        <f t="shared" si="14"/>
        <v>2.2931262950155195E-5</v>
      </c>
    </row>
    <row r="143" spans="1:10" ht="26" customHeight="1" x14ac:dyDescent="0.15">
      <c r="A143" s="7" t="s">
        <v>412</v>
      </c>
      <c r="B143" s="23" t="s">
        <v>413</v>
      </c>
      <c r="C143" s="27" t="s">
        <v>26</v>
      </c>
      <c r="D143" s="7" t="s">
        <v>414</v>
      </c>
      <c r="E143" s="9" t="s">
        <v>23</v>
      </c>
      <c r="F143" s="8">
        <v>2</v>
      </c>
      <c r="G143" s="10">
        <v>684.08</v>
      </c>
      <c r="H143" s="10">
        <f t="shared" si="15"/>
        <v>845.72</v>
      </c>
      <c r="I143" s="10">
        <f t="shared" si="16"/>
        <v>1691.44</v>
      </c>
      <c r="J143" s="11">
        <f t="shared" si="14"/>
        <v>7.3543525605632365E-5</v>
      </c>
    </row>
    <row r="144" spans="1:10" ht="65" customHeight="1" x14ac:dyDescent="0.15">
      <c r="A144" s="7" t="s">
        <v>415</v>
      </c>
      <c r="B144" s="23" t="s">
        <v>416</v>
      </c>
      <c r="C144" s="27" t="s">
        <v>26</v>
      </c>
      <c r="D144" s="7" t="s">
        <v>417</v>
      </c>
      <c r="E144" s="9" t="s">
        <v>23</v>
      </c>
      <c r="F144" s="8">
        <v>3</v>
      </c>
      <c r="G144" s="10">
        <v>930.93</v>
      </c>
      <c r="H144" s="10">
        <f t="shared" si="15"/>
        <v>1150.9000000000001</v>
      </c>
      <c r="I144" s="10">
        <f t="shared" si="16"/>
        <v>3452.7</v>
      </c>
      <c r="J144" s="11">
        <f t="shared" si="14"/>
        <v>1.5012281302237551E-4</v>
      </c>
    </row>
    <row r="145" spans="1:10" ht="65" customHeight="1" x14ac:dyDescent="0.15">
      <c r="A145" s="7" t="s">
        <v>418</v>
      </c>
      <c r="B145" s="23" t="s">
        <v>419</v>
      </c>
      <c r="C145" s="27" t="s">
        <v>26</v>
      </c>
      <c r="D145" s="7" t="s">
        <v>420</v>
      </c>
      <c r="E145" s="9" t="s">
        <v>23</v>
      </c>
      <c r="F145" s="8">
        <v>91</v>
      </c>
      <c r="G145" s="10">
        <v>573.41</v>
      </c>
      <c r="H145" s="10">
        <f t="shared" si="15"/>
        <v>708.9</v>
      </c>
      <c r="I145" s="10">
        <f t="shared" si="16"/>
        <v>64509.9</v>
      </c>
      <c r="J145" s="11">
        <f t="shared" si="14"/>
        <v>2.8048795597046205E-3</v>
      </c>
    </row>
    <row r="146" spans="1:10" ht="24" customHeight="1" x14ac:dyDescent="0.15">
      <c r="A146" s="3" t="s">
        <v>421</v>
      </c>
      <c r="B146" s="22"/>
      <c r="C146" s="22"/>
      <c r="D146" s="3" t="s">
        <v>422</v>
      </c>
      <c r="E146" s="3"/>
      <c r="F146" s="4"/>
      <c r="G146" s="3"/>
      <c r="H146" s="3"/>
      <c r="I146" s="5">
        <v>269396.52</v>
      </c>
      <c r="J146" s="6">
        <f t="shared" si="14"/>
        <v>1.1713315202837967E-2</v>
      </c>
    </row>
    <row r="147" spans="1:10" ht="24" customHeight="1" x14ac:dyDescent="0.15">
      <c r="A147" s="3" t="s">
        <v>423</v>
      </c>
      <c r="B147" s="22"/>
      <c r="C147" s="22"/>
      <c r="D147" s="3" t="s">
        <v>424</v>
      </c>
      <c r="E147" s="3"/>
      <c r="F147" s="4"/>
      <c r="G147" s="3"/>
      <c r="H147" s="3"/>
      <c r="I147" s="5">
        <v>77861.53</v>
      </c>
      <c r="J147" s="6">
        <f t="shared" si="14"/>
        <v>3.3854061777235443E-3</v>
      </c>
    </row>
    <row r="148" spans="1:10" ht="39" customHeight="1" x14ac:dyDescent="0.15">
      <c r="A148" s="7" t="s">
        <v>425</v>
      </c>
      <c r="B148" s="23" t="s">
        <v>426</v>
      </c>
      <c r="C148" s="27" t="s">
        <v>26</v>
      </c>
      <c r="D148" s="7" t="s">
        <v>427</v>
      </c>
      <c r="E148" s="9" t="s">
        <v>23</v>
      </c>
      <c r="F148" s="8">
        <v>2</v>
      </c>
      <c r="G148" s="10">
        <v>2402.88</v>
      </c>
      <c r="H148" s="10">
        <f t="shared" ref="H148:H174" si="17">TRUNC(G148 * (1 + 23.63 / 100), 2)</f>
        <v>2970.68</v>
      </c>
      <c r="I148" s="10">
        <f t="shared" ref="I148:I174" si="18">TRUNC(F148 * H148, 2)</f>
        <v>5941.36</v>
      </c>
      <c r="J148" s="11">
        <f t="shared" si="14"/>
        <v>2.5832932961989774E-4</v>
      </c>
    </row>
    <row r="149" spans="1:10" ht="39" customHeight="1" x14ac:dyDescent="0.15">
      <c r="A149" s="7" t="s">
        <v>428</v>
      </c>
      <c r="B149" s="23" t="s">
        <v>429</v>
      </c>
      <c r="C149" s="27" t="s">
        <v>26</v>
      </c>
      <c r="D149" s="7" t="s">
        <v>430</v>
      </c>
      <c r="E149" s="9" t="s">
        <v>23</v>
      </c>
      <c r="F149" s="8">
        <v>3</v>
      </c>
      <c r="G149" s="10">
        <v>132.44999999999999</v>
      </c>
      <c r="H149" s="10">
        <f t="shared" si="17"/>
        <v>163.74</v>
      </c>
      <c r="I149" s="10">
        <f t="shared" si="18"/>
        <v>491.22</v>
      </c>
      <c r="J149" s="11">
        <f t="shared" si="14"/>
        <v>2.1358162659035337E-5</v>
      </c>
    </row>
    <row r="150" spans="1:10" ht="39" customHeight="1" x14ac:dyDescent="0.15">
      <c r="A150" s="7" t="s">
        <v>431</v>
      </c>
      <c r="B150" s="23" t="s">
        <v>432</v>
      </c>
      <c r="C150" s="27" t="s">
        <v>26</v>
      </c>
      <c r="D150" s="7" t="s">
        <v>433</v>
      </c>
      <c r="E150" s="9" t="s">
        <v>23</v>
      </c>
      <c r="F150" s="8">
        <v>1</v>
      </c>
      <c r="G150" s="10">
        <v>108.54</v>
      </c>
      <c r="H150" s="10">
        <f t="shared" si="17"/>
        <v>134.18</v>
      </c>
      <c r="I150" s="10">
        <f t="shared" si="18"/>
        <v>134.18</v>
      </c>
      <c r="J150" s="11">
        <f t="shared" si="14"/>
        <v>5.8341237441255679E-6</v>
      </c>
    </row>
    <row r="151" spans="1:10" ht="39" customHeight="1" x14ac:dyDescent="0.15">
      <c r="A151" s="7" t="s">
        <v>434</v>
      </c>
      <c r="B151" s="23" t="s">
        <v>435</v>
      </c>
      <c r="C151" s="27" t="s">
        <v>26</v>
      </c>
      <c r="D151" s="7" t="s">
        <v>436</v>
      </c>
      <c r="E151" s="9" t="s">
        <v>23</v>
      </c>
      <c r="F151" s="8">
        <v>3</v>
      </c>
      <c r="G151" s="10">
        <v>182.32</v>
      </c>
      <c r="H151" s="10">
        <f t="shared" si="17"/>
        <v>225.4</v>
      </c>
      <c r="I151" s="10">
        <f t="shared" si="18"/>
        <v>676.2</v>
      </c>
      <c r="J151" s="11">
        <f t="shared" si="14"/>
        <v>2.9401061825739371E-5</v>
      </c>
    </row>
    <row r="152" spans="1:10" ht="26" customHeight="1" x14ac:dyDescent="0.15">
      <c r="A152" s="7" t="s">
        <v>437</v>
      </c>
      <c r="B152" s="23" t="s">
        <v>438</v>
      </c>
      <c r="C152" s="27" t="s">
        <v>26</v>
      </c>
      <c r="D152" s="7" t="s">
        <v>439</v>
      </c>
      <c r="E152" s="9" t="s">
        <v>23</v>
      </c>
      <c r="F152" s="8">
        <v>1</v>
      </c>
      <c r="G152" s="10">
        <v>84.86</v>
      </c>
      <c r="H152" s="10">
        <f t="shared" si="17"/>
        <v>104.91</v>
      </c>
      <c r="I152" s="10">
        <f t="shared" si="18"/>
        <v>104.91</v>
      </c>
      <c r="J152" s="11">
        <f t="shared" si="14"/>
        <v>4.5614690862737612E-6</v>
      </c>
    </row>
    <row r="153" spans="1:10" ht="39" customHeight="1" x14ac:dyDescent="0.15">
      <c r="A153" s="7" t="s">
        <v>440</v>
      </c>
      <c r="B153" s="23" t="s">
        <v>441</v>
      </c>
      <c r="C153" s="27" t="s">
        <v>26</v>
      </c>
      <c r="D153" s="7" t="s">
        <v>442</v>
      </c>
      <c r="E153" s="9" t="s">
        <v>23</v>
      </c>
      <c r="F153" s="8">
        <v>1</v>
      </c>
      <c r="G153" s="10">
        <v>127.93</v>
      </c>
      <c r="H153" s="10">
        <f t="shared" si="17"/>
        <v>158.15</v>
      </c>
      <c r="I153" s="10">
        <f t="shared" si="18"/>
        <v>158.15</v>
      </c>
      <c r="J153" s="11">
        <f t="shared" si="14"/>
        <v>6.8763352968658412E-6</v>
      </c>
    </row>
    <row r="154" spans="1:10" ht="52" customHeight="1" x14ac:dyDescent="0.15">
      <c r="A154" s="7" t="s">
        <v>443</v>
      </c>
      <c r="B154" s="23" t="s">
        <v>444</v>
      </c>
      <c r="C154" s="27" t="s">
        <v>26</v>
      </c>
      <c r="D154" s="7" t="s">
        <v>445</v>
      </c>
      <c r="E154" s="9" t="s">
        <v>23</v>
      </c>
      <c r="F154" s="8">
        <v>1</v>
      </c>
      <c r="G154" s="10">
        <v>7.72</v>
      </c>
      <c r="H154" s="10">
        <f t="shared" si="17"/>
        <v>9.5399999999999991</v>
      </c>
      <c r="I154" s="10">
        <f t="shared" si="18"/>
        <v>9.5399999999999991</v>
      </c>
      <c r="J154" s="11">
        <f t="shared" si="14"/>
        <v>4.1479758920075949E-7</v>
      </c>
    </row>
    <row r="155" spans="1:10" ht="52" customHeight="1" x14ac:dyDescent="0.15">
      <c r="A155" s="7" t="s">
        <v>446</v>
      </c>
      <c r="B155" s="23" t="s">
        <v>447</v>
      </c>
      <c r="C155" s="27" t="s">
        <v>26</v>
      </c>
      <c r="D155" s="7" t="s">
        <v>448</v>
      </c>
      <c r="E155" s="9" t="s">
        <v>23</v>
      </c>
      <c r="F155" s="8">
        <v>2</v>
      </c>
      <c r="G155" s="10">
        <v>6.77</v>
      </c>
      <c r="H155" s="10">
        <f t="shared" si="17"/>
        <v>8.36</v>
      </c>
      <c r="I155" s="10">
        <f t="shared" si="18"/>
        <v>16.72</v>
      </c>
      <c r="J155" s="11">
        <f t="shared" si="14"/>
        <v>7.269827768801571E-7</v>
      </c>
    </row>
    <row r="156" spans="1:10" ht="52" customHeight="1" x14ac:dyDescent="0.15">
      <c r="A156" s="7" t="s">
        <v>449</v>
      </c>
      <c r="B156" s="23" t="s">
        <v>450</v>
      </c>
      <c r="C156" s="27" t="s">
        <v>26</v>
      </c>
      <c r="D156" s="7" t="s">
        <v>451</v>
      </c>
      <c r="E156" s="9" t="s">
        <v>50</v>
      </c>
      <c r="F156" s="8">
        <v>33.619999999999997</v>
      </c>
      <c r="G156" s="10">
        <v>39.07</v>
      </c>
      <c r="H156" s="10">
        <f t="shared" si="17"/>
        <v>48.3</v>
      </c>
      <c r="I156" s="10">
        <f t="shared" si="18"/>
        <v>1623.84</v>
      </c>
      <c r="J156" s="11">
        <f t="shared" si="14"/>
        <v>7.0604289019681482E-5</v>
      </c>
    </row>
    <row r="157" spans="1:10" ht="52" customHeight="1" x14ac:dyDescent="0.15">
      <c r="A157" s="7" t="s">
        <v>452</v>
      </c>
      <c r="B157" s="23" t="s">
        <v>453</v>
      </c>
      <c r="C157" s="27" t="s">
        <v>26</v>
      </c>
      <c r="D157" s="7" t="s">
        <v>454</v>
      </c>
      <c r="E157" s="9" t="s">
        <v>50</v>
      </c>
      <c r="F157" s="8">
        <v>4.38</v>
      </c>
      <c r="G157" s="10">
        <v>40.380000000000003</v>
      </c>
      <c r="H157" s="10">
        <f t="shared" si="17"/>
        <v>49.92</v>
      </c>
      <c r="I157" s="10">
        <f t="shared" si="18"/>
        <v>218.64</v>
      </c>
      <c r="J157" s="11">
        <f t="shared" si="14"/>
        <v>9.5064302833180346E-6</v>
      </c>
    </row>
    <row r="158" spans="1:10" ht="52" customHeight="1" x14ac:dyDescent="0.15">
      <c r="A158" s="7" t="s">
        <v>455</v>
      </c>
      <c r="B158" s="23" t="s">
        <v>456</v>
      </c>
      <c r="C158" s="27" t="s">
        <v>26</v>
      </c>
      <c r="D158" s="7" t="s">
        <v>457</v>
      </c>
      <c r="E158" s="9" t="s">
        <v>50</v>
      </c>
      <c r="F158" s="8">
        <v>5.51</v>
      </c>
      <c r="G158" s="10">
        <v>33.479999999999997</v>
      </c>
      <c r="H158" s="10">
        <f t="shared" si="17"/>
        <v>41.39</v>
      </c>
      <c r="I158" s="10">
        <f t="shared" si="18"/>
        <v>228.05</v>
      </c>
      <c r="J158" s="11">
        <f t="shared" si="14"/>
        <v>9.9155754944688901E-6</v>
      </c>
    </row>
    <row r="159" spans="1:10" ht="65" customHeight="1" x14ac:dyDescent="0.15">
      <c r="A159" s="7" t="s">
        <v>458</v>
      </c>
      <c r="B159" s="23" t="s">
        <v>459</v>
      </c>
      <c r="C159" s="27" t="s">
        <v>26</v>
      </c>
      <c r="D159" s="7" t="s">
        <v>460</v>
      </c>
      <c r="E159" s="9" t="s">
        <v>50</v>
      </c>
      <c r="F159" s="8">
        <v>10.09</v>
      </c>
      <c r="G159" s="10">
        <v>28.46</v>
      </c>
      <c r="H159" s="10">
        <f t="shared" si="17"/>
        <v>35.18</v>
      </c>
      <c r="I159" s="10">
        <f t="shared" si="18"/>
        <v>354.96</v>
      </c>
      <c r="J159" s="11">
        <f t="shared" si="14"/>
        <v>1.5433600866111278E-5</v>
      </c>
    </row>
    <row r="160" spans="1:10" ht="65" customHeight="1" x14ac:dyDescent="0.15">
      <c r="A160" s="7" t="s">
        <v>461</v>
      </c>
      <c r="B160" s="23" t="s">
        <v>462</v>
      </c>
      <c r="C160" s="27" t="s">
        <v>26</v>
      </c>
      <c r="D160" s="7" t="s">
        <v>463</v>
      </c>
      <c r="E160" s="9" t="s">
        <v>50</v>
      </c>
      <c r="F160" s="8">
        <v>159.06</v>
      </c>
      <c r="G160" s="10">
        <v>37.83</v>
      </c>
      <c r="H160" s="10">
        <f t="shared" si="17"/>
        <v>46.76</v>
      </c>
      <c r="I160" s="10">
        <f t="shared" si="18"/>
        <v>7437.64</v>
      </c>
      <c r="J160" s="11">
        <f t="shared" si="14"/>
        <v>3.2338733137768735E-4</v>
      </c>
    </row>
    <row r="161" spans="1:10" ht="65" customHeight="1" x14ac:dyDescent="0.15">
      <c r="A161" s="7" t="s">
        <v>464</v>
      </c>
      <c r="B161" s="23" t="s">
        <v>465</v>
      </c>
      <c r="C161" s="27" t="s">
        <v>26</v>
      </c>
      <c r="D161" s="7" t="s">
        <v>466</v>
      </c>
      <c r="E161" s="9" t="s">
        <v>50</v>
      </c>
      <c r="F161" s="8">
        <v>3.56</v>
      </c>
      <c r="G161" s="10">
        <v>84.97</v>
      </c>
      <c r="H161" s="10">
        <f t="shared" si="17"/>
        <v>105.04</v>
      </c>
      <c r="I161" s="10">
        <f t="shared" si="18"/>
        <v>373.94</v>
      </c>
      <c r="J161" s="11">
        <f t="shared" si="14"/>
        <v>1.6258848061397487E-5</v>
      </c>
    </row>
    <row r="162" spans="1:10" ht="65" customHeight="1" x14ac:dyDescent="0.15">
      <c r="A162" s="7" t="s">
        <v>467</v>
      </c>
      <c r="B162" s="23" t="s">
        <v>468</v>
      </c>
      <c r="C162" s="27" t="s">
        <v>26</v>
      </c>
      <c r="D162" s="7" t="s">
        <v>469</v>
      </c>
      <c r="E162" s="9" t="s">
        <v>50</v>
      </c>
      <c r="F162" s="8">
        <v>6.42</v>
      </c>
      <c r="G162" s="10">
        <v>53.02</v>
      </c>
      <c r="H162" s="10">
        <f t="shared" si="17"/>
        <v>65.540000000000006</v>
      </c>
      <c r="I162" s="10">
        <f t="shared" si="18"/>
        <v>420.76</v>
      </c>
      <c r="J162" s="11">
        <f t="shared" si="14"/>
        <v>1.8294573755986537E-5</v>
      </c>
    </row>
    <row r="163" spans="1:10" ht="65" customHeight="1" x14ac:dyDescent="0.15">
      <c r="A163" s="7" t="s">
        <v>470</v>
      </c>
      <c r="B163" s="23" t="s">
        <v>471</v>
      </c>
      <c r="C163" s="27" t="s">
        <v>26</v>
      </c>
      <c r="D163" s="7" t="s">
        <v>472</v>
      </c>
      <c r="E163" s="9" t="s">
        <v>50</v>
      </c>
      <c r="F163" s="8">
        <v>398.23</v>
      </c>
      <c r="G163" s="10">
        <v>54.41</v>
      </c>
      <c r="H163" s="10">
        <f t="shared" si="17"/>
        <v>67.260000000000005</v>
      </c>
      <c r="I163" s="10">
        <f t="shared" si="18"/>
        <v>26784.94</v>
      </c>
      <c r="J163" s="11">
        <f t="shared" si="14"/>
        <v>1.1646046686464352E-3</v>
      </c>
    </row>
    <row r="164" spans="1:10" ht="65" customHeight="1" x14ac:dyDescent="0.15">
      <c r="A164" s="7" t="s">
        <v>473</v>
      </c>
      <c r="B164" s="23" t="s">
        <v>474</v>
      </c>
      <c r="C164" s="27" t="s">
        <v>26</v>
      </c>
      <c r="D164" s="7" t="s">
        <v>475</v>
      </c>
      <c r="E164" s="9" t="s">
        <v>50</v>
      </c>
      <c r="F164" s="8">
        <v>113.28</v>
      </c>
      <c r="G164" s="10">
        <v>47.82</v>
      </c>
      <c r="H164" s="10">
        <f t="shared" si="17"/>
        <v>59.11</v>
      </c>
      <c r="I164" s="10">
        <f t="shared" si="18"/>
        <v>6695.98</v>
      </c>
      <c r="J164" s="11">
        <f t="shared" si="14"/>
        <v>2.9114007980466473E-4</v>
      </c>
    </row>
    <row r="165" spans="1:10" ht="39" customHeight="1" x14ac:dyDescent="0.15">
      <c r="A165" s="7" t="s">
        <v>476</v>
      </c>
      <c r="B165" s="23" t="s">
        <v>477</v>
      </c>
      <c r="C165" s="27" t="s">
        <v>26</v>
      </c>
      <c r="D165" s="7" t="s">
        <v>478</v>
      </c>
      <c r="E165" s="9" t="s">
        <v>23</v>
      </c>
      <c r="F165" s="8">
        <v>2</v>
      </c>
      <c r="G165" s="10">
        <v>823.04</v>
      </c>
      <c r="H165" s="10">
        <f t="shared" si="17"/>
        <v>1017.52</v>
      </c>
      <c r="I165" s="10">
        <f t="shared" si="18"/>
        <v>2035.04</v>
      </c>
      <c r="J165" s="11">
        <f t="shared" si="14"/>
        <v>8.8483195589844193E-5</v>
      </c>
    </row>
    <row r="166" spans="1:10" ht="39" customHeight="1" x14ac:dyDescent="0.15">
      <c r="A166" s="7" t="s">
        <v>479</v>
      </c>
      <c r="B166" s="23" t="s">
        <v>480</v>
      </c>
      <c r="C166" s="27" t="s">
        <v>26</v>
      </c>
      <c r="D166" s="7" t="s">
        <v>481</v>
      </c>
      <c r="E166" s="9" t="s">
        <v>23</v>
      </c>
      <c r="F166" s="8">
        <v>5</v>
      </c>
      <c r="G166" s="10">
        <v>469.57</v>
      </c>
      <c r="H166" s="10">
        <f t="shared" si="17"/>
        <v>580.52</v>
      </c>
      <c r="I166" s="10">
        <f t="shared" si="18"/>
        <v>2902.6</v>
      </c>
      <c r="J166" s="11">
        <f t="shared" si="14"/>
        <v>1.262045579050445E-4</v>
      </c>
    </row>
    <row r="167" spans="1:10" ht="39" customHeight="1" x14ac:dyDescent="0.15">
      <c r="A167" s="7" t="s">
        <v>482</v>
      </c>
      <c r="B167" s="23" t="s">
        <v>483</v>
      </c>
      <c r="C167" s="27" t="s">
        <v>26</v>
      </c>
      <c r="D167" s="7" t="s">
        <v>484</v>
      </c>
      <c r="E167" s="9" t="s">
        <v>23</v>
      </c>
      <c r="F167" s="8">
        <v>2</v>
      </c>
      <c r="G167" s="10">
        <v>686.17</v>
      </c>
      <c r="H167" s="10">
        <f t="shared" si="17"/>
        <v>848.31</v>
      </c>
      <c r="I167" s="10">
        <f t="shared" si="18"/>
        <v>1696.62</v>
      </c>
      <c r="J167" s="11">
        <f t="shared" si="14"/>
        <v>7.3768751131005514E-5</v>
      </c>
    </row>
    <row r="168" spans="1:10" ht="39" customHeight="1" x14ac:dyDescent="0.15">
      <c r="A168" s="7" t="s">
        <v>485</v>
      </c>
      <c r="B168" s="23" t="s">
        <v>486</v>
      </c>
      <c r="C168" s="27" t="s">
        <v>26</v>
      </c>
      <c r="D168" s="7" t="s">
        <v>487</v>
      </c>
      <c r="E168" s="9" t="s">
        <v>23</v>
      </c>
      <c r="F168" s="8">
        <v>2</v>
      </c>
      <c r="G168" s="10">
        <v>40.21</v>
      </c>
      <c r="H168" s="10">
        <f t="shared" si="17"/>
        <v>49.71</v>
      </c>
      <c r="I168" s="10">
        <f t="shared" si="18"/>
        <v>99.42</v>
      </c>
      <c r="J168" s="11">
        <f t="shared" si="14"/>
        <v>4.3227648132431354E-6</v>
      </c>
    </row>
    <row r="169" spans="1:10" ht="39" customHeight="1" x14ac:dyDescent="0.15">
      <c r="A169" s="7" t="s">
        <v>488</v>
      </c>
      <c r="B169" s="23" t="s">
        <v>489</v>
      </c>
      <c r="C169" s="27" t="s">
        <v>26</v>
      </c>
      <c r="D169" s="7" t="s">
        <v>490</v>
      </c>
      <c r="E169" s="9" t="s">
        <v>23</v>
      </c>
      <c r="F169" s="8">
        <v>16</v>
      </c>
      <c r="G169" s="10">
        <v>85.92</v>
      </c>
      <c r="H169" s="10">
        <f t="shared" si="17"/>
        <v>106.22</v>
      </c>
      <c r="I169" s="10">
        <f t="shared" si="18"/>
        <v>1699.52</v>
      </c>
      <c r="J169" s="11">
        <f t="shared" si="14"/>
        <v>7.3894842641349567E-5</v>
      </c>
    </row>
    <row r="170" spans="1:10" ht="39" customHeight="1" x14ac:dyDescent="0.15">
      <c r="A170" s="7" t="s">
        <v>491</v>
      </c>
      <c r="B170" s="23" t="s">
        <v>492</v>
      </c>
      <c r="C170" s="27" t="s">
        <v>26</v>
      </c>
      <c r="D170" s="7" t="s">
        <v>493</v>
      </c>
      <c r="E170" s="9" t="s">
        <v>23</v>
      </c>
      <c r="F170" s="8">
        <v>2</v>
      </c>
      <c r="G170" s="10">
        <v>2137.92</v>
      </c>
      <c r="H170" s="10">
        <f t="shared" si="17"/>
        <v>2643.11</v>
      </c>
      <c r="I170" s="10">
        <f t="shared" si="18"/>
        <v>5286.22</v>
      </c>
      <c r="J170" s="11">
        <f t="shared" si="14"/>
        <v>2.2984395303824311E-4</v>
      </c>
    </row>
    <row r="171" spans="1:10" ht="26" customHeight="1" x14ac:dyDescent="0.15">
      <c r="A171" s="7" t="s">
        <v>494</v>
      </c>
      <c r="B171" s="23" t="s">
        <v>495</v>
      </c>
      <c r="C171" s="27" t="s">
        <v>26</v>
      </c>
      <c r="D171" s="7" t="s">
        <v>496</v>
      </c>
      <c r="E171" s="9" t="s">
        <v>23</v>
      </c>
      <c r="F171" s="8">
        <v>5</v>
      </c>
      <c r="G171" s="10">
        <v>10.09</v>
      </c>
      <c r="H171" s="10">
        <f t="shared" si="17"/>
        <v>12.47</v>
      </c>
      <c r="I171" s="10">
        <f t="shared" si="18"/>
        <v>62.35</v>
      </c>
      <c r="J171" s="11">
        <f t="shared" si="14"/>
        <v>2.7109674723969977E-6</v>
      </c>
    </row>
    <row r="172" spans="1:10" ht="26" customHeight="1" x14ac:dyDescent="0.15">
      <c r="A172" s="7" t="s">
        <v>497</v>
      </c>
      <c r="B172" s="23" t="s">
        <v>498</v>
      </c>
      <c r="C172" s="27" t="s">
        <v>26</v>
      </c>
      <c r="D172" s="7" t="s">
        <v>499</v>
      </c>
      <c r="E172" s="9" t="s">
        <v>23</v>
      </c>
      <c r="F172" s="8">
        <v>12</v>
      </c>
      <c r="G172" s="10">
        <v>88.79</v>
      </c>
      <c r="H172" s="10">
        <f t="shared" si="17"/>
        <v>109.77</v>
      </c>
      <c r="I172" s="10">
        <f t="shared" si="18"/>
        <v>1317.24</v>
      </c>
      <c r="J172" s="11">
        <f t="shared" si="14"/>
        <v>5.7273372788135063E-5</v>
      </c>
    </row>
    <row r="173" spans="1:10" ht="39" customHeight="1" x14ac:dyDescent="0.15">
      <c r="A173" s="7" t="s">
        <v>500</v>
      </c>
      <c r="B173" s="23" t="s">
        <v>501</v>
      </c>
      <c r="C173" s="27" t="s">
        <v>26</v>
      </c>
      <c r="D173" s="7" t="s">
        <v>502</v>
      </c>
      <c r="E173" s="9" t="s">
        <v>23</v>
      </c>
      <c r="F173" s="8">
        <v>2</v>
      </c>
      <c r="G173" s="10">
        <v>129.68</v>
      </c>
      <c r="H173" s="10">
        <f t="shared" si="17"/>
        <v>160.32</v>
      </c>
      <c r="I173" s="10">
        <f t="shared" si="18"/>
        <v>320.64</v>
      </c>
      <c r="J173" s="11">
        <f t="shared" si="14"/>
        <v>1.3941373060936219E-5</v>
      </c>
    </row>
    <row r="174" spans="1:10" ht="26" customHeight="1" x14ac:dyDescent="0.15">
      <c r="A174" s="7" t="s">
        <v>503</v>
      </c>
      <c r="B174" s="23" t="s">
        <v>504</v>
      </c>
      <c r="C174" s="27" t="s">
        <v>339</v>
      </c>
      <c r="D174" s="7" t="s">
        <v>505</v>
      </c>
      <c r="E174" s="9" t="s">
        <v>23</v>
      </c>
      <c r="F174" s="8">
        <v>1</v>
      </c>
      <c r="G174" s="10">
        <v>8712.17</v>
      </c>
      <c r="H174" s="10">
        <f t="shared" si="17"/>
        <v>10770.85</v>
      </c>
      <c r="I174" s="10">
        <f t="shared" si="18"/>
        <v>10770.85</v>
      </c>
      <c r="J174" s="11">
        <f t="shared" si="14"/>
        <v>4.6831473937557661E-4</v>
      </c>
    </row>
    <row r="175" spans="1:10" ht="24" customHeight="1" x14ac:dyDescent="0.15">
      <c r="A175" s="3" t="s">
        <v>506</v>
      </c>
      <c r="B175" s="22"/>
      <c r="C175" s="22"/>
      <c r="D175" s="3" t="s">
        <v>507</v>
      </c>
      <c r="E175" s="3"/>
      <c r="F175" s="4"/>
      <c r="G175" s="3"/>
      <c r="H175" s="3"/>
      <c r="I175" s="5">
        <v>73082.679999999993</v>
      </c>
      <c r="J175" s="6">
        <f t="shared" si="14"/>
        <v>3.1776225866174592E-3</v>
      </c>
    </row>
    <row r="176" spans="1:10" ht="65" customHeight="1" x14ac:dyDescent="0.15">
      <c r="A176" s="7" t="s">
        <v>508</v>
      </c>
      <c r="B176" s="23" t="s">
        <v>509</v>
      </c>
      <c r="C176" s="27" t="s">
        <v>26</v>
      </c>
      <c r="D176" s="7" t="s">
        <v>510</v>
      </c>
      <c r="E176" s="9" t="s">
        <v>23</v>
      </c>
      <c r="F176" s="8">
        <v>1</v>
      </c>
      <c r="G176" s="10">
        <v>132.38999999999999</v>
      </c>
      <c r="H176" s="10">
        <f t="shared" ref="H176:H182" si="19">TRUNC(G176 * (1 + 23.63 / 100), 2)</f>
        <v>163.66999999999999</v>
      </c>
      <c r="I176" s="10">
        <f t="shared" ref="I176:I182" si="20">TRUNC(F176 * H176, 2)</f>
        <v>163.66999999999999</v>
      </c>
      <c r="J176" s="11">
        <f t="shared" si="14"/>
        <v>7.1163439648310594E-6</v>
      </c>
    </row>
    <row r="177" spans="1:10" ht="52" customHeight="1" x14ac:dyDescent="0.15">
      <c r="A177" s="7" t="s">
        <v>511</v>
      </c>
      <c r="B177" s="23" t="s">
        <v>512</v>
      </c>
      <c r="C177" s="27" t="s">
        <v>26</v>
      </c>
      <c r="D177" s="7" t="s">
        <v>513</v>
      </c>
      <c r="E177" s="9" t="s">
        <v>23</v>
      </c>
      <c r="F177" s="8">
        <v>105</v>
      </c>
      <c r="G177" s="10">
        <v>121.54</v>
      </c>
      <c r="H177" s="10">
        <f t="shared" si="19"/>
        <v>150.25</v>
      </c>
      <c r="I177" s="10">
        <f t="shared" si="20"/>
        <v>15776.25</v>
      </c>
      <c r="J177" s="11">
        <f t="shared" si="14"/>
        <v>6.859486862294007E-4</v>
      </c>
    </row>
    <row r="178" spans="1:10" ht="65" customHeight="1" x14ac:dyDescent="0.15">
      <c r="A178" s="7" t="s">
        <v>514</v>
      </c>
      <c r="B178" s="23" t="s">
        <v>459</v>
      </c>
      <c r="C178" s="27" t="s">
        <v>26</v>
      </c>
      <c r="D178" s="7" t="s">
        <v>460</v>
      </c>
      <c r="E178" s="9" t="s">
        <v>50</v>
      </c>
      <c r="F178" s="8">
        <v>66.72</v>
      </c>
      <c r="G178" s="10">
        <v>28.46</v>
      </c>
      <c r="H178" s="10">
        <f t="shared" si="19"/>
        <v>35.18</v>
      </c>
      <c r="I178" s="10">
        <f t="shared" si="20"/>
        <v>2347.1999999999998</v>
      </c>
      <c r="J178" s="11">
        <f t="shared" si="14"/>
        <v>1.0205585968260196E-4</v>
      </c>
    </row>
    <row r="179" spans="1:10" ht="52" customHeight="1" x14ac:dyDescent="0.15">
      <c r="A179" s="7" t="s">
        <v>515</v>
      </c>
      <c r="B179" s="23" t="s">
        <v>453</v>
      </c>
      <c r="C179" s="27" t="s">
        <v>26</v>
      </c>
      <c r="D179" s="7" t="s">
        <v>454</v>
      </c>
      <c r="E179" s="9" t="s">
        <v>50</v>
      </c>
      <c r="F179" s="8">
        <v>9.4499999999999993</v>
      </c>
      <c r="G179" s="10">
        <v>40.380000000000003</v>
      </c>
      <c r="H179" s="10">
        <f t="shared" si="19"/>
        <v>49.92</v>
      </c>
      <c r="I179" s="10">
        <f t="shared" si="20"/>
        <v>471.74</v>
      </c>
      <c r="J179" s="11">
        <f t="shared" si="14"/>
        <v>2.0511175548172567E-5</v>
      </c>
    </row>
    <row r="180" spans="1:10" ht="52" customHeight="1" x14ac:dyDescent="0.15">
      <c r="A180" s="7" t="s">
        <v>516</v>
      </c>
      <c r="B180" s="23" t="s">
        <v>456</v>
      </c>
      <c r="C180" s="27" t="s">
        <v>26</v>
      </c>
      <c r="D180" s="7" t="s">
        <v>457</v>
      </c>
      <c r="E180" s="9" t="s">
        <v>50</v>
      </c>
      <c r="F180" s="8">
        <v>5.8</v>
      </c>
      <c r="G180" s="10">
        <v>33.479999999999997</v>
      </c>
      <c r="H180" s="10">
        <f t="shared" si="19"/>
        <v>41.39</v>
      </c>
      <c r="I180" s="10">
        <f t="shared" si="20"/>
        <v>240.06</v>
      </c>
      <c r="J180" s="11">
        <f t="shared" si="14"/>
        <v>1.0437768266617855E-5</v>
      </c>
    </row>
    <row r="181" spans="1:10" ht="26" customHeight="1" x14ac:dyDescent="0.15">
      <c r="A181" s="7" t="s">
        <v>517</v>
      </c>
      <c r="B181" s="23" t="s">
        <v>504</v>
      </c>
      <c r="C181" s="27" t="s">
        <v>339</v>
      </c>
      <c r="D181" s="7" t="s">
        <v>505</v>
      </c>
      <c r="E181" s="9" t="s">
        <v>23</v>
      </c>
      <c r="F181" s="8">
        <v>4</v>
      </c>
      <c r="G181" s="10">
        <v>8712.17</v>
      </c>
      <c r="H181" s="10">
        <f t="shared" si="19"/>
        <v>10770.85</v>
      </c>
      <c r="I181" s="10">
        <f t="shared" si="20"/>
        <v>43083.4</v>
      </c>
      <c r="J181" s="11">
        <f t="shared" si="14"/>
        <v>1.8732589575023064E-3</v>
      </c>
    </row>
    <row r="182" spans="1:10" ht="26" customHeight="1" x14ac:dyDescent="0.15">
      <c r="A182" s="7" t="s">
        <v>518</v>
      </c>
      <c r="B182" s="23" t="s">
        <v>519</v>
      </c>
      <c r="C182" s="27" t="s">
        <v>339</v>
      </c>
      <c r="D182" s="7" t="s">
        <v>520</v>
      </c>
      <c r="E182" s="9" t="s">
        <v>23</v>
      </c>
      <c r="F182" s="8">
        <v>7</v>
      </c>
      <c r="G182" s="10">
        <v>1271.1199999999999</v>
      </c>
      <c r="H182" s="10">
        <f t="shared" si="19"/>
        <v>1571.48</v>
      </c>
      <c r="I182" s="10">
        <f t="shared" si="20"/>
        <v>11000.36</v>
      </c>
      <c r="J182" s="11">
        <f t="shared" si="14"/>
        <v>4.7829379542352904E-4</v>
      </c>
    </row>
    <row r="183" spans="1:10" ht="24" customHeight="1" x14ac:dyDescent="0.15">
      <c r="A183" s="3" t="s">
        <v>521</v>
      </c>
      <c r="B183" s="22"/>
      <c r="C183" s="22"/>
      <c r="D183" s="3" t="s">
        <v>522</v>
      </c>
      <c r="E183" s="3"/>
      <c r="F183" s="4"/>
      <c r="G183" s="3"/>
      <c r="H183" s="3"/>
      <c r="I183" s="5">
        <v>108557.43</v>
      </c>
      <c r="J183" s="6">
        <f t="shared" si="14"/>
        <v>4.7200587268165835E-3</v>
      </c>
    </row>
    <row r="184" spans="1:10" ht="65" customHeight="1" x14ac:dyDescent="0.15">
      <c r="A184" s="7" t="s">
        <v>523</v>
      </c>
      <c r="B184" s="23" t="s">
        <v>524</v>
      </c>
      <c r="C184" s="27" t="s">
        <v>26</v>
      </c>
      <c r="D184" s="7" t="s">
        <v>525</v>
      </c>
      <c r="E184" s="9" t="s">
        <v>23</v>
      </c>
      <c r="F184" s="8">
        <v>1</v>
      </c>
      <c r="G184" s="10">
        <v>489.35</v>
      </c>
      <c r="H184" s="10">
        <f t="shared" ref="H184:H196" si="21">TRUNC(G184 * (1 + 23.63 / 100), 2)</f>
        <v>604.98</v>
      </c>
      <c r="I184" s="10">
        <f t="shared" ref="I184:I196" si="22">TRUNC(F184 * H184, 2)</f>
        <v>604.98</v>
      </c>
      <c r="J184" s="11">
        <f t="shared" si="14"/>
        <v>2.6304428251014204E-5</v>
      </c>
    </row>
    <row r="185" spans="1:10" ht="52" customHeight="1" x14ac:dyDescent="0.15">
      <c r="A185" s="7" t="s">
        <v>526</v>
      </c>
      <c r="B185" s="23" t="s">
        <v>527</v>
      </c>
      <c r="C185" s="27" t="s">
        <v>26</v>
      </c>
      <c r="D185" s="7" t="s">
        <v>528</v>
      </c>
      <c r="E185" s="9" t="s">
        <v>23</v>
      </c>
      <c r="F185" s="8">
        <v>100</v>
      </c>
      <c r="G185" s="10">
        <v>28.43</v>
      </c>
      <c r="H185" s="10">
        <f t="shared" si="21"/>
        <v>35.14</v>
      </c>
      <c r="I185" s="10">
        <f t="shared" si="22"/>
        <v>3514</v>
      </c>
      <c r="J185" s="11">
        <f t="shared" si="14"/>
        <v>1.5278812667206173E-4</v>
      </c>
    </row>
    <row r="186" spans="1:10" ht="65" customHeight="1" x14ac:dyDescent="0.15">
      <c r="A186" s="7" t="s">
        <v>529</v>
      </c>
      <c r="B186" s="23" t="s">
        <v>530</v>
      </c>
      <c r="C186" s="27" t="s">
        <v>26</v>
      </c>
      <c r="D186" s="7" t="s">
        <v>531</v>
      </c>
      <c r="E186" s="9" t="s">
        <v>23</v>
      </c>
      <c r="F186" s="8">
        <v>62</v>
      </c>
      <c r="G186" s="10">
        <v>285.37</v>
      </c>
      <c r="H186" s="10">
        <f t="shared" si="21"/>
        <v>352.8</v>
      </c>
      <c r="I186" s="10">
        <f t="shared" si="22"/>
        <v>21873.599999999999</v>
      </c>
      <c r="J186" s="11">
        <f t="shared" si="14"/>
        <v>9.5106043471087352E-4</v>
      </c>
    </row>
    <row r="187" spans="1:10" ht="39" customHeight="1" x14ac:dyDescent="0.15">
      <c r="A187" s="7" t="s">
        <v>532</v>
      </c>
      <c r="B187" s="23" t="s">
        <v>533</v>
      </c>
      <c r="C187" s="27" t="s">
        <v>26</v>
      </c>
      <c r="D187" s="7" t="s">
        <v>534</v>
      </c>
      <c r="E187" s="9" t="s">
        <v>23</v>
      </c>
      <c r="F187" s="8">
        <v>39</v>
      </c>
      <c r="G187" s="10">
        <v>87.55</v>
      </c>
      <c r="H187" s="10">
        <f t="shared" si="21"/>
        <v>108.23</v>
      </c>
      <c r="I187" s="10">
        <f t="shared" si="22"/>
        <v>4220.97</v>
      </c>
      <c r="J187" s="11">
        <f t="shared" si="14"/>
        <v>1.8352706290238261E-4</v>
      </c>
    </row>
    <row r="188" spans="1:10" ht="26" customHeight="1" x14ac:dyDescent="0.15">
      <c r="A188" s="7" t="s">
        <v>535</v>
      </c>
      <c r="B188" s="23" t="s">
        <v>536</v>
      </c>
      <c r="C188" s="27" t="s">
        <v>26</v>
      </c>
      <c r="D188" s="7" t="s">
        <v>537</v>
      </c>
      <c r="E188" s="9" t="s">
        <v>23</v>
      </c>
      <c r="F188" s="8">
        <v>4</v>
      </c>
      <c r="G188" s="10">
        <v>342.53</v>
      </c>
      <c r="H188" s="10">
        <f t="shared" si="21"/>
        <v>423.46</v>
      </c>
      <c r="I188" s="10">
        <f t="shared" si="22"/>
        <v>1693.84</v>
      </c>
      <c r="J188" s="11">
        <f t="shared" si="14"/>
        <v>7.3647877200399837E-5</v>
      </c>
    </row>
    <row r="189" spans="1:10" ht="52" customHeight="1" x14ac:dyDescent="0.15">
      <c r="A189" s="7" t="s">
        <v>538</v>
      </c>
      <c r="B189" s="23" t="s">
        <v>539</v>
      </c>
      <c r="C189" s="27" t="s">
        <v>26</v>
      </c>
      <c r="D189" s="7" t="s">
        <v>540</v>
      </c>
      <c r="E189" s="9" t="s">
        <v>23</v>
      </c>
      <c r="F189" s="8">
        <v>3</v>
      </c>
      <c r="G189" s="10">
        <v>2375.38</v>
      </c>
      <c r="H189" s="10">
        <f t="shared" si="21"/>
        <v>2936.68</v>
      </c>
      <c r="I189" s="10">
        <f t="shared" si="22"/>
        <v>8810.0400000000009</v>
      </c>
      <c r="J189" s="11">
        <f t="shared" si="14"/>
        <v>3.8305905165222849E-4</v>
      </c>
    </row>
    <row r="190" spans="1:10" ht="52" customHeight="1" x14ac:dyDescent="0.15">
      <c r="A190" s="7" t="s">
        <v>541</v>
      </c>
      <c r="B190" s="23" t="s">
        <v>542</v>
      </c>
      <c r="C190" s="27" t="s">
        <v>26</v>
      </c>
      <c r="D190" s="7" t="s">
        <v>543</v>
      </c>
      <c r="E190" s="9" t="s">
        <v>23</v>
      </c>
      <c r="F190" s="8">
        <v>2</v>
      </c>
      <c r="G190" s="10">
        <v>1871.68</v>
      </c>
      <c r="H190" s="10">
        <f t="shared" si="21"/>
        <v>2313.9499999999998</v>
      </c>
      <c r="I190" s="10">
        <f t="shared" si="22"/>
        <v>4627.8999999999996</v>
      </c>
      <c r="J190" s="11">
        <f t="shared" si="14"/>
        <v>2.0122031059352147E-4</v>
      </c>
    </row>
    <row r="191" spans="1:10" ht="39" customHeight="1" x14ac:dyDescent="0.15">
      <c r="A191" s="7" t="s">
        <v>544</v>
      </c>
      <c r="B191" s="23" t="s">
        <v>545</v>
      </c>
      <c r="C191" s="27" t="s">
        <v>26</v>
      </c>
      <c r="D191" s="7" t="s">
        <v>546</v>
      </c>
      <c r="E191" s="9" t="s">
        <v>23</v>
      </c>
      <c r="F191" s="8">
        <v>6</v>
      </c>
      <c r="G191" s="10">
        <v>492.99</v>
      </c>
      <c r="H191" s="10">
        <f t="shared" si="21"/>
        <v>609.48</v>
      </c>
      <c r="I191" s="10">
        <f t="shared" si="22"/>
        <v>3656.88</v>
      </c>
      <c r="J191" s="11">
        <f t="shared" si="14"/>
        <v>1.5900052494721944E-4</v>
      </c>
    </row>
    <row r="192" spans="1:10" ht="39" customHeight="1" x14ac:dyDescent="0.15">
      <c r="A192" s="7" t="s">
        <v>547</v>
      </c>
      <c r="B192" s="23" t="s">
        <v>483</v>
      </c>
      <c r="C192" s="27" t="s">
        <v>26</v>
      </c>
      <c r="D192" s="7" t="s">
        <v>484</v>
      </c>
      <c r="E192" s="9" t="s">
        <v>23</v>
      </c>
      <c r="F192" s="8">
        <v>1</v>
      </c>
      <c r="G192" s="10">
        <v>686.17</v>
      </c>
      <c r="H192" s="10">
        <f t="shared" si="21"/>
        <v>848.31</v>
      </c>
      <c r="I192" s="10">
        <f t="shared" si="22"/>
        <v>848.31</v>
      </c>
      <c r="J192" s="11">
        <f t="shared" si="14"/>
        <v>3.6884375565502757E-5</v>
      </c>
    </row>
    <row r="193" spans="1:10" ht="39" customHeight="1" x14ac:dyDescent="0.15">
      <c r="A193" s="7" t="s">
        <v>548</v>
      </c>
      <c r="B193" s="23" t="s">
        <v>549</v>
      </c>
      <c r="C193" s="27" t="s">
        <v>26</v>
      </c>
      <c r="D193" s="7" t="s">
        <v>550</v>
      </c>
      <c r="E193" s="9" t="s">
        <v>23</v>
      </c>
      <c r="F193" s="8">
        <v>4</v>
      </c>
      <c r="G193" s="10">
        <v>15.85</v>
      </c>
      <c r="H193" s="10">
        <f t="shared" si="21"/>
        <v>19.59</v>
      </c>
      <c r="I193" s="10">
        <f t="shared" si="22"/>
        <v>78.36</v>
      </c>
      <c r="J193" s="11">
        <f t="shared" si="14"/>
        <v>3.4070795691584399E-6</v>
      </c>
    </row>
    <row r="194" spans="1:10" ht="24" customHeight="1" x14ac:dyDescent="0.15">
      <c r="A194" s="7" t="s">
        <v>551</v>
      </c>
      <c r="B194" s="23" t="s">
        <v>552</v>
      </c>
      <c r="C194" s="27" t="s">
        <v>339</v>
      </c>
      <c r="D194" s="7" t="s">
        <v>553</v>
      </c>
      <c r="E194" s="9" t="s">
        <v>23</v>
      </c>
      <c r="F194" s="8">
        <v>54</v>
      </c>
      <c r="G194" s="10">
        <v>162.43</v>
      </c>
      <c r="H194" s="10">
        <f t="shared" si="21"/>
        <v>200.81</v>
      </c>
      <c r="I194" s="10">
        <f t="shared" si="22"/>
        <v>10843.74</v>
      </c>
      <c r="J194" s="11">
        <f t="shared" si="14"/>
        <v>4.7148398426832746E-4</v>
      </c>
    </row>
    <row r="195" spans="1:10" ht="24" customHeight="1" x14ac:dyDescent="0.15">
      <c r="A195" s="7" t="s">
        <v>554</v>
      </c>
      <c r="B195" s="23" t="s">
        <v>555</v>
      </c>
      <c r="C195" s="27" t="s">
        <v>339</v>
      </c>
      <c r="D195" s="7" t="s">
        <v>556</v>
      </c>
      <c r="E195" s="9" t="s">
        <v>23</v>
      </c>
      <c r="F195" s="8">
        <v>2</v>
      </c>
      <c r="G195" s="10">
        <v>449.43</v>
      </c>
      <c r="H195" s="10">
        <f t="shared" si="21"/>
        <v>555.63</v>
      </c>
      <c r="I195" s="10">
        <f t="shared" si="22"/>
        <v>1111.26</v>
      </c>
      <c r="J195" s="11">
        <f t="shared" si="14"/>
        <v>4.8317397167215516E-5</v>
      </c>
    </row>
    <row r="196" spans="1:10" ht="24" customHeight="1" x14ac:dyDescent="0.15">
      <c r="A196" s="7" t="s">
        <v>557</v>
      </c>
      <c r="B196" s="23" t="s">
        <v>558</v>
      </c>
      <c r="C196" s="27" t="s">
        <v>339</v>
      </c>
      <c r="D196" s="7" t="s">
        <v>559</v>
      </c>
      <c r="E196" s="9" t="s">
        <v>23</v>
      </c>
      <c r="F196" s="8">
        <v>77</v>
      </c>
      <c r="G196" s="10">
        <v>490.3</v>
      </c>
      <c r="H196" s="10">
        <f t="shared" si="21"/>
        <v>606.15</v>
      </c>
      <c r="I196" s="10">
        <f t="shared" si="22"/>
        <v>46673.55</v>
      </c>
      <c r="J196" s="11">
        <f t="shared" si="14"/>
        <v>2.0293580733166785E-3</v>
      </c>
    </row>
    <row r="197" spans="1:10" ht="24" customHeight="1" x14ac:dyDescent="0.15">
      <c r="A197" s="3" t="s">
        <v>560</v>
      </c>
      <c r="B197" s="22"/>
      <c r="C197" s="22"/>
      <c r="D197" s="3" t="s">
        <v>561</v>
      </c>
      <c r="E197" s="3"/>
      <c r="F197" s="4"/>
      <c r="G197" s="3"/>
      <c r="H197" s="3"/>
      <c r="I197" s="5">
        <v>9894.8799999999992</v>
      </c>
      <c r="J197" s="6">
        <f t="shared" ref="J197:J260" si="23">I197 / 22999169.35</f>
        <v>4.3022771168037851E-4</v>
      </c>
    </row>
    <row r="198" spans="1:10" ht="39" customHeight="1" x14ac:dyDescent="0.15">
      <c r="A198" s="7" t="s">
        <v>562</v>
      </c>
      <c r="B198" s="23" t="s">
        <v>563</v>
      </c>
      <c r="C198" s="27" t="s">
        <v>26</v>
      </c>
      <c r="D198" s="7" t="s">
        <v>564</v>
      </c>
      <c r="E198" s="9" t="s">
        <v>23</v>
      </c>
      <c r="F198" s="8">
        <v>2</v>
      </c>
      <c r="G198" s="10">
        <v>1640.22</v>
      </c>
      <c r="H198" s="10">
        <f>TRUNC(G198 * (1 + 23.63 / 100), 2)</f>
        <v>2027.8</v>
      </c>
      <c r="I198" s="10">
        <f>TRUNC(F198 * H198, 2)</f>
        <v>4055.6</v>
      </c>
      <c r="J198" s="11">
        <f t="shared" si="23"/>
        <v>1.7633680322459122E-4</v>
      </c>
    </row>
    <row r="199" spans="1:10" ht="26" customHeight="1" x14ac:dyDescent="0.15">
      <c r="A199" s="7" t="s">
        <v>565</v>
      </c>
      <c r="B199" s="23" t="s">
        <v>566</v>
      </c>
      <c r="C199" s="27" t="s">
        <v>26</v>
      </c>
      <c r="D199" s="7" t="s">
        <v>567</v>
      </c>
      <c r="E199" s="9" t="s">
        <v>23</v>
      </c>
      <c r="F199" s="8">
        <v>1</v>
      </c>
      <c r="G199" s="10">
        <v>73.94</v>
      </c>
      <c r="H199" s="10">
        <f>TRUNC(G199 * (1 + 23.63 / 100), 2)</f>
        <v>91.41</v>
      </c>
      <c r="I199" s="10">
        <f>TRUNC(F199 * H199, 2)</f>
        <v>91.41</v>
      </c>
      <c r="J199" s="11">
        <f t="shared" si="23"/>
        <v>3.9744913657066488E-6</v>
      </c>
    </row>
    <row r="200" spans="1:10" ht="39" customHeight="1" x14ac:dyDescent="0.15">
      <c r="A200" s="7" t="s">
        <v>568</v>
      </c>
      <c r="B200" s="23" t="s">
        <v>569</v>
      </c>
      <c r="C200" s="27" t="s">
        <v>26</v>
      </c>
      <c r="D200" s="7" t="s">
        <v>570</v>
      </c>
      <c r="E200" s="9" t="s">
        <v>23</v>
      </c>
      <c r="F200" s="8">
        <v>1</v>
      </c>
      <c r="G200" s="10">
        <v>2693.22</v>
      </c>
      <c r="H200" s="10">
        <f>TRUNC(G200 * (1 + 23.63 / 100), 2)</f>
        <v>3329.62</v>
      </c>
      <c r="I200" s="10">
        <f>TRUNC(F200 * H200, 2)</f>
        <v>3329.62</v>
      </c>
      <c r="J200" s="11">
        <f t="shared" si="23"/>
        <v>1.4477131540404956E-4</v>
      </c>
    </row>
    <row r="201" spans="1:10" ht="52" customHeight="1" x14ac:dyDescent="0.15">
      <c r="A201" s="7" t="s">
        <v>571</v>
      </c>
      <c r="B201" s="23" t="s">
        <v>542</v>
      </c>
      <c r="C201" s="27" t="s">
        <v>26</v>
      </c>
      <c r="D201" s="7" t="s">
        <v>543</v>
      </c>
      <c r="E201" s="9" t="s">
        <v>23</v>
      </c>
      <c r="F201" s="8">
        <v>1</v>
      </c>
      <c r="G201" s="10">
        <v>1871.68</v>
      </c>
      <c r="H201" s="10">
        <f>TRUNC(G201 * (1 + 23.63 / 100), 2)</f>
        <v>2313.9499999999998</v>
      </c>
      <c r="I201" s="10">
        <f>TRUNC(F201 * H201, 2)</f>
        <v>2313.9499999999998</v>
      </c>
      <c r="J201" s="11">
        <f t="shared" si="23"/>
        <v>1.0061015529676074E-4</v>
      </c>
    </row>
    <row r="202" spans="1:10" ht="39" customHeight="1" x14ac:dyDescent="0.15">
      <c r="A202" s="7" t="s">
        <v>572</v>
      </c>
      <c r="B202" s="23" t="s">
        <v>573</v>
      </c>
      <c r="C202" s="27" t="s">
        <v>26</v>
      </c>
      <c r="D202" s="7" t="s">
        <v>574</v>
      </c>
      <c r="E202" s="9" t="s">
        <v>23</v>
      </c>
      <c r="F202" s="8">
        <v>1</v>
      </c>
      <c r="G202" s="10">
        <v>84.37</v>
      </c>
      <c r="H202" s="10">
        <f>TRUNC(G202 * (1 + 23.63 / 100), 2)</f>
        <v>104.3</v>
      </c>
      <c r="I202" s="10">
        <f>TRUNC(F202 * H202, 2)</f>
        <v>104.3</v>
      </c>
      <c r="J202" s="11">
        <f t="shared" si="23"/>
        <v>4.5349463892703585E-6</v>
      </c>
    </row>
    <row r="203" spans="1:10" ht="24" customHeight="1" x14ac:dyDescent="0.15">
      <c r="A203" s="3" t="s">
        <v>575</v>
      </c>
      <c r="B203" s="22"/>
      <c r="C203" s="22"/>
      <c r="D203" s="3" t="s">
        <v>576</v>
      </c>
      <c r="E203" s="3"/>
      <c r="F203" s="4"/>
      <c r="G203" s="3"/>
      <c r="H203" s="3"/>
      <c r="I203" s="5">
        <v>1419025.01</v>
      </c>
      <c r="J203" s="6">
        <f t="shared" si="23"/>
        <v>6.1698967836853635E-2</v>
      </c>
    </row>
    <row r="204" spans="1:10" ht="24" customHeight="1" x14ac:dyDescent="0.15">
      <c r="A204" s="3" t="s">
        <v>577</v>
      </c>
      <c r="B204" s="22"/>
      <c r="C204" s="22"/>
      <c r="D204" s="3" t="s">
        <v>578</v>
      </c>
      <c r="E204" s="3"/>
      <c r="F204" s="4"/>
      <c r="G204" s="3"/>
      <c r="H204" s="3"/>
      <c r="I204" s="5">
        <v>298053.49</v>
      </c>
      <c r="J204" s="6">
        <f t="shared" si="23"/>
        <v>1.2959315419797975E-2</v>
      </c>
    </row>
    <row r="205" spans="1:10" ht="65" customHeight="1" x14ac:dyDescent="0.15">
      <c r="A205" s="7" t="s">
        <v>579</v>
      </c>
      <c r="B205" s="23" t="s">
        <v>580</v>
      </c>
      <c r="C205" s="27" t="s">
        <v>26</v>
      </c>
      <c r="D205" s="7" t="s">
        <v>581</v>
      </c>
      <c r="E205" s="9" t="s">
        <v>23</v>
      </c>
      <c r="F205" s="8">
        <v>889</v>
      </c>
      <c r="G205" s="10">
        <v>135.59</v>
      </c>
      <c r="H205" s="10">
        <f>TRUNC(G205 * (1 + 23.63 / 100), 2)</f>
        <v>167.62</v>
      </c>
      <c r="I205" s="10">
        <f>TRUNC(F205 * H205, 2)</f>
        <v>149014.18</v>
      </c>
      <c r="J205" s="11">
        <f t="shared" si="23"/>
        <v>6.4791113858205483E-3</v>
      </c>
    </row>
    <row r="206" spans="1:10" ht="65" customHeight="1" x14ac:dyDescent="0.15">
      <c r="A206" s="7" t="s">
        <v>582</v>
      </c>
      <c r="B206" s="23" t="s">
        <v>583</v>
      </c>
      <c r="C206" s="27" t="s">
        <v>26</v>
      </c>
      <c r="D206" s="7" t="s">
        <v>584</v>
      </c>
      <c r="E206" s="9" t="s">
        <v>23</v>
      </c>
      <c r="F206" s="8">
        <v>134</v>
      </c>
      <c r="G206" s="10">
        <v>149.84</v>
      </c>
      <c r="H206" s="10">
        <f>TRUNC(G206 * (1 + 23.63 / 100), 2)</f>
        <v>185.24</v>
      </c>
      <c r="I206" s="10">
        <f>TRUNC(F206 * H206, 2)</f>
        <v>24822.16</v>
      </c>
      <c r="J206" s="11">
        <f t="shared" si="23"/>
        <v>1.0792633256557153E-3</v>
      </c>
    </row>
    <row r="207" spans="1:10" ht="65" customHeight="1" x14ac:dyDescent="0.15">
      <c r="A207" s="7" t="s">
        <v>585</v>
      </c>
      <c r="B207" s="23" t="s">
        <v>586</v>
      </c>
      <c r="C207" s="27" t="s">
        <v>26</v>
      </c>
      <c r="D207" s="7" t="s">
        <v>587</v>
      </c>
      <c r="E207" s="9" t="s">
        <v>23</v>
      </c>
      <c r="F207" s="8">
        <v>773</v>
      </c>
      <c r="G207" s="10">
        <v>118.96</v>
      </c>
      <c r="H207" s="10">
        <f>TRUNC(G207 * (1 + 23.63 / 100), 2)</f>
        <v>147.07</v>
      </c>
      <c r="I207" s="10">
        <f>TRUNC(F207 * H207, 2)</f>
        <v>113685.11</v>
      </c>
      <c r="J207" s="11">
        <f t="shared" si="23"/>
        <v>4.9430093874238109E-3</v>
      </c>
    </row>
    <row r="208" spans="1:10" ht="78" customHeight="1" x14ac:dyDescent="0.15">
      <c r="A208" s="7" t="s">
        <v>588</v>
      </c>
      <c r="B208" s="23" t="s">
        <v>589</v>
      </c>
      <c r="C208" s="27" t="s">
        <v>26</v>
      </c>
      <c r="D208" s="7" t="s">
        <v>590</v>
      </c>
      <c r="E208" s="9" t="s">
        <v>23</v>
      </c>
      <c r="F208" s="8">
        <v>25</v>
      </c>
      <c r="G208" s="10">
        <v>295.01</v>
      </c>
      <c r="H208" s="10">
        <f>TRUNC(G208 * (1 + 23.63 / 100), 2)</f>
        <v>364.72</v>
      </c>
      <c r="I208" s="10">
        <f>TRUNC(F208 * H208, 2)</f>
        <v>9118</v>
      </c>
      <c r="J208" s="11">
        <f t="shared" si="23"/>
        <v>3.964491004541431E-4</v>
      </c>
    </row>
    <row r="209" spans="1:10" ht="65" customHeight="1" x14ac:dyDescent="0.15">
      <c r="A209" s="7" t="s">
        <v>591</v>
      </c>
      <c r="B209" s="23" t="s">
        <v>592</v>
      </c>
      <c r="C209" s="27" t="s">
        <v>26</v>
      </c>
      <c r="D209" s="7" t="s">
        <v>593</v>
      </c>
      <c r="E209" s="9" t="s">
        <v>23</v>
      </c>
      <c r="F209" s="8">
        <v>4</v>
      </c>
      <c r="G209" s="10">
        <v>285.95</v>
      </c>
      <c r="H209" s="10">
        <f>TRUNC(G209 * (1 + 23.63 / 100), 2)</f>
        <v>353.51</v>
      </c>
      <c r="I209" s="10">
        <f>TRUNC(F209 * H209, 2)</f>
        <v>1414.04</v>
      </c>
      <c r="J209" s="11">
        <f t="shared" si="23"/>
        <v>6.1482220443757017E-5</v>
      </c>
    </row>
    <row r="210" spans="1:10" ht="24" customHeight="1" x14ac:dyDescent="0.15">
      <c r="A210" s="3" t="s">
        <v>594</v>
      </c>
      <c r="B210" s="22"/>
      <c r="C210" s="22"/>
      <c r="D210" s="3" t="s">
        <v>595</v>
      </c>
      <c r="E210" s="3"/>
      <c r="F210" s="4"/>
      <c r="G210" s="3"/>
      <c r="H210" s="3"/>
      <c r="I210" s="5">
        <v>30978.7</v>
      </c>
      <c r="J210" s="6">
        <f t="shared" si="23"/>
        <v>1.3469486453431415E-3</v>
      </c>
    </row>
    <row r="211" spans="1:10" ht="26" customHeight="1" x14ac:dyDescent="0.15">
      <c r="A211" s="7" t="s">
        <v>596</v>
      </c>
      <c r="B211" s="23" t="s">
        <v>597</v>
      </c>
      <c r="C211" s="27" t="s">
        <v>26</v>
      </c>
      <c r="D211" s="7" t="s">
        <v>598</v>
      </c>
      <c r="E211" s="9" t="s">
        <v>23</v>
      </c>
      <c r="F211" s="8">
        <v>1</v>
      </c>
      <c r="G211" s="10">
        <v>125.08</v>
      </c>
      <c r="H211" s="10">
        <f t="shared" ref="H211:H217" si="24">TRUNC(G211 * (1 + 23.63 / 100), 2)</f>
        <v>154.63</v>
      </c>
      <c r="I211" s="10">
        <f t="shared" ref="I211:I217" si="25">TRUNC(F211 * H211, 2)</f>
        <v>154.63</v>
      </c>
      <c r="J211" s="11">
        <f t="shared" si="23"/>
        <v>6.7232862912068598E-6</v>
      </c>
    </row>
    <row r="212" spans="1:10" ht="52" customHeight="1" x14ac:dyDescent="0.15">
      <c r="A212" s="7" t="s">
        <v>599</v>
      </c>
      <c r="B212" s="23" t="s">
        <v>600</v>
      </c>
      <c r="C212" s="27" t="s">
        <v>26</v>
      </c>
      <c r="D212" s="7" t="s">
        <v>601</v>
      </c>
      <c r="E212" s="9" t="s">
        <v>23</v>
      </c>
      <c r="F212" s="8">
        <v>21</v>
      </c>
      <c r="G212" s="10">
        <v>355.4</v>
      </c>
      <c r="H212" s="10">
        <f t="shared" si="24"/>
        <v>439.38</v>
      </c>
      <c r="I212" s="10">
        <f t="shared" si="25"/>
        <v>9226.98</v>
      </c>
      <c r="J212" s="11">
        <f t="shared" si="23"/>
        <v>4.0118753245321006E-4</v>
      </c>
    </row>
    <row r="213" spans="1:10" ht="52" customHeight="1" x14ac:dyDescent="0.15">
      <c r="A213" s="7" t="s">
        <v>602</v>
      </c>
      <c r="B213" s="23" t="s">
        <v>603</v>
      </c>
      <c r="C213" s="27" t="s">
        <v>26</v>
      </c>
      <c r="D213" s="7" t="s">
        <v>604</v>
      </c>
      <c r="E213" s="9" t="s">
        <v>23</v>
      </c>
      <c r="F213" s="8">
        <v>3</v>
      </c>
      <c r="G213" s="10">
        <v>490.65</v>
      </c>
      <c r="H213" s="10">
        <f t="shared" si="24"/>
        <v>606.59</v>
      </c>
      <c r="I213" s="10">
        <f t="shared" si="25"/>
        <v>1819.77</v>
      </c>
      <c r="J213" s="11">
        <f t="shared" si="23"/>
        <v>7.912329233751217E-5</v>
      </c>
    </row>
    <row r="214" spans="1:10" ht="52" customHeight="1" x14ac:dyDescent="0.15">
      <c r="A214" s="7" t="s">
        <v>605</v>
      </c>
      <c r="B214" s="23" t="s">
        <v>606</v>
      </c>
      <c r="C214" s="27" t="s">
        <v>26</v>
      </c>
      <c r="D214" s="7" t="s">
        <v>607</v>
      </c>
      <c r="E214" s="9" t="s">
        <v>23</v>
      </c>
      <c r="F214" s="8">
        <v>2</v>
      </c>
      <c r="G214" s="10">
        <v>514.78</v>
      </c>
      <c r="H214" s="10">
        <f t="shared" si="24"/>
        <v>636.41999999999996</v>
      </c>
      <c r="I214" s="10">
        <f t="shared" si="25"/>
        <v>1272.8399999999999</v>
      </c>
      <c r="J214" s="11">
        <f t="shared" si="23"/>
        <v>5.5342868284936551E-5</v>
      </c>
    </row>
    <row r="215" spans="1:10" ht="52" customHeight="1" x14ac:dyDescent="0.15">
      <c r="A215" s="7" t="s">
        <v>608</v>
      </c>
      <c r="B215" s="23" t="s">
        <v>609</v>
      </c>
      <c r="C215" s="27" t="s">
        <v>26</v>
      </c>
      <c r="D215" s="7" t="s">
        <v>610</v>
      </c>
      <c r="E215" s="9" t="s">
        <v>23</v>
      </c>
      <c r="F215" s="8">
        <v>6</v>
      </c>
      <c r="G215" s="10">
        <v>592.79</v>
      </c>
      <c r="H215" s="10">
        <f t="shared" si="24"/>
        <v>732.86</v>
      </c>
      <c r="I215" s="10">
        <f t="shared" si="25"/>
        <v>4397.16</v>
      </c>
      <c r="J215" s="11">
        <f t="shared" si="23"/>
        <v>1.9118777435325071E-4</v>
      </c>
    </row>
    <row r="216" spans="1:10" ht="39" customHeight="1" x14ac:dyDescent="0.15">
      <c r="A216" s="7" t="s">
        <v>611</v>
      </c>
      <c r="B216" s="23" t="s">
        <v>612</v>
      </c>
      <c r="C216" s="27" t="s">
        <v>26</v>
      </c>
      <c r="D216" s="7" t="s">
        <v>613</v>
      </c>
      <c r="E216" s="9" t="s">
        <v>23</v>
      </c>
      <c r="F216" s="8">
        <v>1</v>
      </c>
      <c r="G216" s="10">
        <v>62.6</v>
      </c>
      <c r="H216" s="10">
        <f t="shared" si="24"/>
        <v>77.39</v>
      </c>
      <c r="I216" s="10">
        <f t="shared" si="25"/>
        <v>77.39</v>
      </c>
      <c r="J216" s="11">
        <f t="shared" si="23"/>
        <v>3.3649041329399138E-6</v>
      </c>
    </row>
    <row r="217" spans="1:10" ht="39" customHeight="1" x14ac:dyDescent="0.15">
      <c r="A217" s="7" t="s">
        <v>614</v>
      </c>
      <c r="B217" s="23" t="s">
        <v>615</v>
      </c>
      <c r="C217" s="27" t="s">
        <v>26</v>
      </c>
      <c r="D217" s="7" t="s">
        <v>616</v>
      </c>
      <c r="E217" s="9" t="s">
        <v>23</v>
      </c>
      <c r="F217" s="8">
        <v>5</v>
      </c>
      <c r="G217" s="10">
        <v>92.96</v>
      </c>
      <c r="H217" s="10">
        <f t="shared" si="24"/>
        <v>114.92</v>
      </c>
      <c r="I217" s="10">
        <f t="shared" si="25"/>
        <v>574.6</v>
      </c>
      <c r="J217" s="11">
        <f t="shared" si="23"/>
        <v>2.4983510980582436E-5</v>
      </c>
    </row>
    <row r="218" spans="1:10" ht="39" customHeight="1" x14ac:dyDescent="0.15">
      <c r="A218" s="12" t="s">
        <v>617</v>
      </c>
      <c r="B218" s="24" t="s">
        <v>618</v>
      </c>
      <c r="C218" s="28" t="s">
        <v>26</v>
      </c>
      <c r="D218" s="12" t="s">
        <v>619</v>
      </c>
      <c r="E218" s="14" t="s">
        <v>23</v>
      </c>
      <c r="F218" s="13">
        <v>2</v>
      </c>
      <c r="G218" s="15">
        <v>954.73</v>
      </c>
      <c r="H218" s="15" t="str">
        <f>TRUNC(G218 * (1 + 15.69 / 100), 2) &amp;CHAR(10)&amp; "(15.69%)"</f>
        <v>1104,52
(15.69%)</v>
      </c>
      <c r="I218" s="15">
        <f>TRUNC(F218 * TRUNC(G218 * (1 + 15.69 / 100), 2), 2)</f>
        <v>2209.04</v>
      </c>
      <c r="J218" s="16">
        <f t="shared" si="23"/>
        <v>9.6048686210486978E-5</v>
      </c>
    </row>
    <row r="219" spans="1:10" ht="39" customHeight="1" x14ac:dyDescent="0.15">
      <c r="A219" s="12" t="s">
        <v>620</v>
      </c>
      <c r="B219" s="24" t="s">
        <v>621</v>
      </c>
      <c r="C219" s="28" t="s">
        <v>26</v>
      </c>
      <c r="D219" s="12" t="s">
        <v>622</v>
      </c>
      <c r="E219" s="14" t="s">
        <v>23</v>
      </c>
      <c r="F219" s="13">
        <v>1</v>
      </c>
      <c r="G219" s="15">
        <v>815.75</v>
      </c>
      <c r="H219" s="15" t="str">
        <f>TRUNC(G219 * (1 + 15.69 / 100), 2) &amp;CHAR(10)&amp; "(15.69%)"</f>
        <v>943,74
(15.69%)</v>
      </c>
      <c r="I219" s="15">
        <f>TRUNC(F219 * TRUNC(G219 * (1 + 15.69 / 100), 2), 2)</f>
        <v>943.74</v>
      </c>
      <c r="J219" s="16">
        <f t="shared" si="23"/>
        <v>4.1033655852444949E-5</v>
      </c>
    </row>
    <row r="220" spans="1:10" ht="39" customHeight="1" x14ac:dyDescent="0.15">
      <c r="A220" s="12" t="s">
        <v>623</v>
      </c>
      <c r="B220" s="24" t="s">
        <v>624</v>
      </c>
      <c r="C220" s="28" t="s">
        <v>26</v>
      </c>
      <c r="D220" s="12" t="s">
        <v>625</v>
      </c>
      <c r="E220" s="14" t="s">
        <v>23</v>
      </c>
      <c r="F220" s="13">
        <v>1</v>
      </c>
      <c r="G220" s="15">
        <v>621.11</v>
      </c>
      <c r="H220" s="15" t="str">
        <f>TRUNC(G220 * (1 + 15.69 / 100), 2) &amp;CHAR(10)&amp; "(15.69%)"</f>
        <v>718,56
(15.69%)</v>
      </c>
      <c r="I220" s="15">
        <f>TRUNC(F220 * TRUNC(G220 * (1 + 15.69 / 100), 2), 2)</f>
        <v>718.56</v>
      </c>
      <c r="J220" s="16">
        <f t="shared" si="23"/>
        <v>3.1242867473385506E-5</v>
      </c>
    </row>
    <row r="221" spans="1:10" ht="26" customHeight="1" x14ac:dyDescent="0.15">
      <c r="A221" s="12" t="s">
        <v>626</v>
      </c>
      <c r="B221" s="24" t="s">
        <v>627</v>
      </c>
      <c r="C221" s="28" t="s">
        <v>26</v>
      </c>
      <c r="D221" s="12" t="s">
        <v>628</v>
      </c>
      <c r="E221" s="14" t="s">
        <v>23</v>
      </c>
      <c r="F221" s="13">
        <v>7</v>
      </c>
      <c r="G221" s="15">
        <v>20.7</v>
      </c>
      <c r="H221" s="15" t="str">
        <f>TRUNC(G221 * (1 + 15.69 / 100), 2) &amp;CHAR(10)&amp; "(15.69%)"</f>
        <v>23,94
(15.69%)</v>
      </c>
      <c r="I221" s="15">
        <f>TRUNC(F221 * TRUNC(G221 * (1 + 15.69 / 100), 2), 2)</f>
        <v>167.58</v>
      </c>
      <c r="J221" s="16">
        <f t="shared" si="23"/>
        <v>7.2863501046397577E-6</v>
      </c>
    </row>
    <row r="222" spans="1:10" ht="39" customHeight="1" x14ac:dyDescent="0.15">
      <c r="A222" s="12" t="s">
        <v>629</v>
      </c>
      <c r="B222" s="24" t="s">
        <v>630</v>
      </c>
      <c r="C222" s="28" t="s">
        <v>26</v>
      </c>
      <c r="D222" s="12" t="s">
        <v>631</v>
      </c>
      <c r="E222" s="14" t="s">
        <v>23</v>
      </c>
      <c r="F222" s="13">
        <v>25</v>
      </c>
      <c r="G222" s="15">
        <v>302.77999999999997</v>
      </c>
      <c r="H222" s="15" t="str">
        <f>TRUNC(G222 * (1 + 15.69 / 100), 2) &amp;CHAR(10)&amp; "(15.69%)"</f>
        <v>350,28
(15.69%)</v>
      </c>
      <c r="I222" s="15">
        <f>TRUNC(F222 * TRUNC(G222 * (1 + 15.69 / 100), 2), 2)</f>
        <v>8757</v>
      </c>
      <c r="J222" s="16">
        <f t="shared" si="23"/>
        <v>3.8075288140786698E-4</v>
      </c>
    </row>
    <row r="223" spans="1:10" ht="26" customHeight="1" x14ac:dyDescent="0.15">
      <c r="A223" s="7" t="s">
        <v>632</v>
      </c>
      <c r="B223" s="23" t="s">
        <v>633</v>
      </c>
      <c r="C223" s="27" t="s">
        <v>21</v>
      </c>
      <c r="D223" s="7" t="s">
        <v>634</v>
      </c>
      <c r="E223" s="9" t="s">
        <v>35</v>
      </c>
      <c r="F223" s="8">
        <v>3</v>
      </c>
      <c r="G223" s="10">
        <v>29.39</v>
      </c>
      <c r="H223" s="10">
        <f>TRUNC(G223 * (1 + 23.63 / 100), 2)</f>
        <v>36.33</v>
      </c>
      <c r="I223" s="10">
        <f>TRUNC(F223 * H223, 2)</f>
        <v>108.99</v>
      </c>
      <c r="J223" s="11">
        <f t="shared" si="23"/>
        <v>4.7388667973784884E-6</v>
      </c>
    </row>
    <row r="224" spans="1:10" ht="24" customHeight="1" x14ac:dyDescent="0.15">
      <c r="A224" s="7" t="s">
        <v>635</v>
      </c>
      <c r="B224" s="23" t="s">
        <v>636</v>
      </c>
      <c r="C224" s="27" t="s">
        <v>21</v>
      </c>
      <c r="D224" s="7" t="s">
        <v>637</v>
      </c>
      <c r="E224" s="9" t="s">
        <v>23</v>
      </c>
      <c r="F224" s="8">
        <v>7</v>
      </c>
      <c r="G224" s="10">
        <v>5.27</v>
      </c>
      <c r="H224" s="10">
        <f>TRUNC(G224 * (1 + 23.63 / 100), 2)</f>
        <v>6.51</v>
      </c>
      <c r="I224" s="10">
        <f>TRUNC(F224 * H224, 2)</f>
        <v>45.57</v>
      </c>
      <c r="J224" s="11">
        <f t="shared" si="23"/>
        <v>1.9813759056476532E-6</v>
      </c>
    </row>
    <row r="225" spans="1:10" ht="26" customHeight="1" x14ac:dyDescent="0.15">
      <c r="A225" s="7" t="s">
        <v>638</v>
      </c>
      <c r="B225" s="23" t="s">
        <v>639</v>
      </c>
      <c r="C225" s="27" t="s">
        <v>21</v>
      </c>
      <c r="D225" s="7" t="s">
        <v>640</v>
      </c>
      <c r="E225" s="9" t="s">
        <v>35</v>
      </c>
      <c r="F225" s="8">
        <v>1</v>
      </c>
      <c r="G225" s="10">
        <v>12.22</v>
      </c>
      <c r="H225" s="10">
        <f>TRUNC(G225 * (1 + 23.63 / 100), 2)</f>
        <v>15.1</v>
      </c>
      <c r="I225" s="10">
        <f>TRUNC(F225 * H225, 2)</f>
        <v>15.1</v>
      </c>
      <c r="J225" s="11">
        <f t="shared" si="23"/>
        <v>6.5654545041210366E-7</v>
      </c>
    </row>
    <row r="226" spans="1:10" ht="26" customHeight="1" x14ac:dyDescent="0.15">
      <c r="A226" s="7" t="s">
        <v>641</v>
      </c>
      <c r="B226" s="23" t="s">
        <v>642</v>
      </c>
      <c r="C226" s="27" t="s">
        <v>21</v>
      </c>
      <c r="D226" s="7" t="s">
        <v>643</v>
      </c>
      <c r="E226" s="9" t="s">
        <v>35</v>
      </c>
      <c r="F226" s="8">
        <v>25</v>
      </c>
      <c r="G226" s="10">
        <v>15.85</v>
      </c>
      <c r="H226" s="10">
        <f>TRUNC(G226 * (1 + 23.63 / 100), 2)</f>
        <v>19.59</v>
      </c>
      <c r="I226" s="10">
        <f>TRUNC(F226 * H226, 2)</f>
        <v>489.75</v>
      </c>
      <c r="J226" s="11">
        <f t="shared" si="23"/>
        <v>2.1294247307240248E-5</v>
      </c>
    </row>
    <row r="227" spans="1:10" ht="24" customHeight="1" x14ac:dyDescent="0.15">
      <c r="A227" s="3" t="s">
        <v>644</v>
      </c>
      <c r="B227" s="22"/>
      <c r="C227" s="22"/>
      <c r="D227" s="3" t="s">
        <v>645</v>
      </c>
      <c r="E227" s="3"/>
      <c r="F227" s="4"/>
      <c r="G227" s="3"/>
      <c r="H227" s="3"/>
      <c r="I227" s="5">
        <v>38598.300000000003</v>
      </c>
      <c r="J227" s="6">
        <f t="shared" si="23"/>
        <v>1.6782475667974505E-3</v>
      </c>
    </row>
    <row r="228" spans="1:10" ht="39" customHeight="1" x14ac:dyDescent="0.15">
      <c r="A228" s="7" t="s">
        <v>646</v>
      </c>
      <c r="B228" s="23" t="s">
        <v>647</v>
      </c>
      <c r="C228" s="27" t="s">
        <v>26</v>
      </c>
      <c r="D228" s="7" t="s">
        <v>648</v>
      </c>
      <c r="E228" s="9" t="s">
        <v>23</v>
      </c>
      <c r="F228" s="8">
        <v>1</v>
      </c>
      <c r="G228" s="10">
        <v>394.86</v>
      </c>
      <c r="H228" s="10">
        <f>TRUNC(G228 * (1 + 23.63 / 100), 2)</f>
        <v>488.16</v>
      </c>
      <c r="I228" s="10">
        <f>TRUNC(F228 * H228, 2)</f>
        <v>488.16</v>
      </c>
      <c r="J228" s="11">
        <f t="shared" si="23"/>
        <v>2.1225114375706789E-5</v>
      </c>
    </row>
    <row r="229" spans="1:10" ht="26" customHeight="1" x14ac:dyDescent="0.15">
      <c r="A229" s="12" t="s">
        <v>649</v>
      </c>
      <c r="B229" s="24" t="s">
        <v>650</v>
      </c>
      <c r="C229" s="28" t="s">
        <v>26</v>
      </c>
      <c r="D229" s="12" t="s">
        <v>651</v>
      </c>
      <c r="E229" s="14" t="s">
        <v>23</v>
      </c>
      <c r="F229" s="13">
        <v>1</v>
      </c>
      <c r="G229" s="15">
        <v>369.1</v>
      </c>
      <c r="H229" s="15" t="str">
        <f>TRUNC(G229 * (1 + 15.69 / 100), 2) &amp;CHAR(10)&amp; "(15.69%)"</f>
        <v>427,01
(15.69%)</v>
      </c>
      <c r="I229" s="15">
        <f>TRUNC(F229 * TRUNC(G229 * (1 + 15.69 / 100), 2), 2)</f>
        <v>427.01</v>
      </c>
      <c r="J229" s="16">
        <f t="shared" si="23"/>
        <v>1.8566322700693534E-5</v>
      </c>
    </row>
    <row r="230" spans="1:10" ht="26" customHeight="1" x14ac:dyDescent="0.15">
      <c r="A230" s="7" t="s">
        <v>652</v>
      </c>
      <c r="B230" s="23" t="s">
        <v>653</v>
      </c>
      <c r="C230" s="27" t="s">
        <v>26</v>
      </c>
      <c r="D230" s="7" t="s">
        <v>654</v>
      </c>
      <c r="E230" s="9" t="s">
        <v>23</v>
      </c>
      <c r="F230" s="8">
        <v>9</v>
      </c>
      <c r="G230" s="10">
        <v>71.59</v>
      </c>
      <c r="H230" s="10">
        <f>TRUNC(G230 * (1 + 23.63 / 100), 2)</f>
        <v>88.5</v>
      </c>
      <c r="I230" s="10">
        <f>TRUNC(F230 * H230, 2)</f>
        <v>796.5</v>
      </c>
      <c r="J230" s="11">
        <f t="shared" si="23"/>
        <v>3.4631685513459638E-5</v>
      </c>
    </row>
    <row r="231" spans="1:10" ht="26" customHeight="1" x14ac:dyDescent="0.15">
      <c r="A231" s="7" t="s">
        <v>655</v>
      </c>
      <c r="B231" s="23" t="s">
        <v>656</v>
      </c>
      <c r="C231" s="27" t="s">
        <v>26</v>
      </c>
      <c r="D231" s="7" t="s">
        <v>657</v>
      </c>
      <c r="E231" s="9" t="s">
        <v>23</v>
      </c>
      <c r="F231" s="8">
        <v>12</v>
      </c>
      <c r="G231" s="10">
        <v>71.59</v>
      </c>
      <c r="H231" s="10">
        <f>TRUNC(G231 * (1 + 23.63 / 100), 2)</f>
        <v>88.5</v>
      </c>
      <c r="I231" s="10">
        <f>TRUNC(F231 * H231, 2)</f>
        <v>1062</v>
      </c>
      <c r="J231" s="11">
        <f t="shared" si="23"/>
        <v>4.6175580684612852E-5</v>
      </c>
    </row>
    <row r="232" spans="1:10" ht="26" customHeight="1" x14ac:dyDescent="0.15">
      <c r="A232" s="12" t="s">
        <v>658</v>
      </c>
      <c r="B232" s="24" t="s">
        <v>659</v>
      </c>
      <c r="C232" s="28" t="s">
        <v>26</v>
      </c>
      <c r="D232" s="12" t="s">
        <v>660</v>
      </c>
      <c r="E232" s="14" t="s">
        <v>23</v>
      </c>
      <c r="F232" s="13">
        <v>2</v>
      </c>
      <c r="G232" s="15">
        <v>1191.57</v>
      </c>
      <c r="H232" s="15" t="str">
        <f>TRUNC(G232 * (1 + 15.69 / 100), 2) &amp;CHAR(10)&amp; "(15.69%)"</f>
        <v>1378,52
(15.69%)</v>
      </c>
      <c r="I232" s="15">
        <f>TRUNC(F232 * TRUNC(G232 * (1 + 15.69 / 100), 2), 2)</f>
        <v>2757.04</v>
      </c>
      <c r="J232" s="16">
        <f t="shared" si="23"/>
        <v>1.1987563368239643E-4</v>
      </c>
    </row>
    <row r="233" spans="1:10" ht="26" customHeight="1" x14ac:dyDescent="0.15">
      <c r="A233" s="7" t="s">
        <v>661</v>
      </c>
      <c r="B233" s="23" t="s">
        <v>662</v>
      </c>
      <c r="C233" s="27" t="s">
        <v>26</v>
      </c>
      <c r="D233" s="7" t="s">
        <v>663</v>
      </c>
      <c r="E233" s="9" t="s">
        <v>23</v>
      </c>
      <c r="F233" s="8">
        <v>7</v>
      </c>
      <c r="G233" s="10">
        <v>75.349999999999994</v>
      </c>
      <c r="H233" s="10">
        <f>TRUNC(G233 * (1 + 23.63 / 100), 2)</f>
        <v>93.15</v>
      </c>
      <c r="I233" s="10">
        <f>TRUNC(F233 * H233, 2)</f>
        <v>652.04999999999995</v>
      </c>
      <c r="J233" s="11">
        <f t="shared" si="23"/>
        <v>2.8351023903391534E-5</v>
      </c>
    </row>
    <row r="234" spans="1:10" ht="26" customHeight="1" x14ac:dyDescent="0.15">
      <c r="A234" s="7" t="s">
        <v>664</v>
      </c>
      <c r="B234" s="23" t="s">
        <v>665</v>
      </c>
      <c r="C234" s="27" t="s">
        <v>26</v>
      </c>
      <c r="D234" s="7" t="s">
        <v>666</v>
      </c>
      <c r="E234" s="9" t="s">
        <v>23</v>
      </c>
      <c r="F234" s="8">
        <v>3</v>
      </c>
      <c r="G234" s="10">
        <v>81.02</v>
      </c>
      <c r="H234" s="10">
        <f>TRUNC(G234 * (1 + 23.63 / 100), 2)</f>
        <v>100.16</v>
      </c>
      <c r="I234" s="10">
        <f>TRUNC(F234 * H234, 2)</f>
        <v>300.48</v>
      </c>
      <c r="J234" s="11">
        <f t="shared" si="23"/>
        <v>1.3064819664889333E-5</v>
      </c>
    </row>
    <row r="235" spans="1:10" ht="26" customHeight="1" x14ac:dyDescent="0.15">
      <c r="A235" s="7" t="s">
        <v>667</v>
      </c>
      <c r="B235" s="23" t="s">
        <v>668</v>
      </c>
      <c r="C235" s="27" t="s">
        <v>26</v>
      </c>
      <c r="D235" s="7" t="s">
        <v>669</v>
      </c>
      <c r="E235" s="9" t="s">
        <v>23</v>
      </c>
      <c r="F235" s="8">
        <v>10</v>
      </c>
      <c r="G235" s="10">
        <v>88.46</v>
      </c>
      <c r="H235" s="10">
        <f>TRUNC(G235 * (1 + 23.63 / 100), 2)</f>
        <v>109.36</v>
      </c>
      <c r="I235" s="10">
        <f>TRUNC(F235 * H235, 2)</f>
        <v>1093.5999999999999</v>
      </c>
      <c r="J235" s="11">
        <f t="shared" si="23"/>
        <v>4.7549543349051422E-5</v>
      </c>
    </row>
    <row r="236" spans="1:10" ht="24" customHeight="1" x14ac:dyDescent="0.15">
      <c r="A236" s="12" t="s">
        <v>670</v>
      </c>
      <c r="B236" s="24" t="s">
        <v>671</v>
      </c>
      <c r="C236" s="28" t="s">
        <v>26</v>
      </c>
      <c r="D236" s="12" t="s">
        <v>672</v>
      </c>
      <c r="E236" s="14" t="s">
        <v>23</v>
      </c>
      <c r="F236" s="13">
        <v>1</v>
      </c>
      <c r="G236" s="15">
        <v>71.239999999999995</v>
      </c>
      <c r="H236" s="15" t="str">
        <f>TRUNC(G236 * (1 + 15.69 / 100), 2) &amp;CHAR(10)&amp; "(15.69%)"</f>
        <v>82,41
(15.69%)</v>
      </c>
      <c r="I236" s="15">
        <f>TRUNC(F236 * TRUNC(G236 * (1 + 15.69 / 100), 2), 2)</f>
        <v>82.41</v>
      </c>
      <c r="J236" s="16">
        <f t="shared" si="23"/>
        <v>3.5831728853285735E-6</v>
      </c>
    </row>
    <row r="237" spans="1:10" ht="26" customHeight="1" x14ac:dyDescent="0.15">
      <c r="A237" s="12" t="s">
        <v>673</v>
      </c>
      <c r="B237" s="24" t="s">
        <v>674</v>
      </c>
      <c r="C237" s="28" t="s">
        <v>26</v>
      </c>
      <c r="D237" s="12" t="s">
        <v>675</v>
      </c>
      <c r="E237" s="14" t="s">
        <v>23</v>
      </c>
      <c r="F237" s="13">
        <v>3</v>
      </c>
      <c r="G237" s="15">
        <v>104.03</v>
      </c>
      <c r="H237" s="15" t="str">
        <f>TRUNC(G237 * (1 + 15.69 / 100), 2) &amp;CHAR(10)&amp; "(15.69%)"</f>
        <v>120,35
(15.69%)</v>
      </c>
      <c r="I237" s="15">
        <f>TRUNC(F237 * TRUNC(G237 * (1 + 15.69 / 100), 2), 2)</f>
        <v>361.05</v>
      </c>
      <c r="J237" s="16">
        <f t="shared" si="23"/>
        <v>1.5698393037833776E-5</v>
      </c>
    </row>
    <row r="238" spans="1:10" ht="26" customHeight="1" x14ac:dyDescent="0.15">
      <c r="A238" s="12" t="s">
        <v>676</v>
      </c>
      <c r="B238" s="24" t="s">
        <v>677</v>
      </c>
      <c r="C238" s="28" t="s">
        <v>26</v>
      </c>
      <c r="D238" s="12" t="s">
        <v>678</v>
      </c>
      <c r="E238" s="14" t="s">
        <v>23</v>
      </c>
      <c r="F238" s="13">
        <v>4</v>
      </c>
      <c r="G238" s="15">
        <v>4195.4799999999996</v>
      </c>
      <c r="H238" s="15" t="str">
        <f>TRUNC(G238 * (1 + 15.69 / 100), 2) &amp;CHAR(10)&amp; "(15.69%)"</f>
        <v>4853,75
(15.69%)</v>
      </c>
      <c r="I238" s="15">
        <f>TRUNC(F238 * TRUNC(G238 * (1 + 15.69 / 100), 2), 2)</f>
        <v>19415</v>
      </c>
      <c r="J238" s="16">
        <f t="shared" si="23"/>
        <v>8.4416092183781403E-4</v>
      </c>
    </row>
    <row r="239" spans="1:10" ht="26" customHeight="1" x14ac:dyDescent="0.15">
      <c r="A239" s="7" t="s">
        <v>679</v>
      </c>
      <c r="B239" s="23" t="s">
        <v>680</v>
      </c>
      <c r="C239" s="27" t="s">
        <v>26</v>
      </c>
      <c r="D239" s="7" t="s">
        <v>681</v>
      </c>
      <c r="E239" s="9" t="s">
        <v>23</v>
      </c>
      <c r="F239" s="8">
        <v>13</v>
      </c>
      <c r="G239" s="10">
        <v>53.53</v>
      </c>
      <c r="H239" s="10">
        <f t="shared" ref="H239:H252" si="26">TRUNC(G239 * (1 + 23.63 / 100), 2)</f>
        <v>66.17</v>
      </c>
      <c r="I239" s="10">
        <f t="shared" ref="I239:I252" si="27">TRUNC(F239 * H239, 2)</f>
        <v>860.21</v>
      </c>
      <c r="J239" s="11">
        <f t="shared" si="23"/>
        <v>3.7401785556224883E-5</v>
      </c>
    </row>
    <row r="240" spans="1:10" ht="26" customHeight="1" x14ac:dyDescent="0.15">
      <c r="A240" s="7" t="s">
        <v>682</v>
      </c>
      <c r="B240" s="23" t="s">
        <v>683</v>
      </c>
      <c r="C240" s="27" t="s">
        <v>26</v>
      </c>
      <c r="D240" s="7" t="s">
        <v>684</v>
      </c>
      <c r="E240" s="9" t="s">
        <v>23</v>
      </c>
      <c r="F240" s="8">
        <v>2</v>
      </c>
      <c r="G240" s="10">
        <v>54.52</v>
      </c>
      <c r="H240" s="10">
        <f t="shared" si="26"/>
        <v>67.400000000000006</v>
      </c>
      <c r="I240" s="10">
        <f t="shared" si="27"/>
        <v>134.80000000000001</v>
      </c>
      <c r="J240" s="11">
        <f t="shared" si="23"/>
        <v>5.8610812394405019E-6</v>
      </c>
    </row>
    <row r="241" spans="1:10" ht="26" customHeight="1" x14ac:dyDescent="0.15">
      <c r="A241" s="7" t="s">
        <v>685</v>
      </c>
      <c r="B241" s="23" t="s">
        <v>686</v>
      </c>
      <c r="C241" s="27" t="s">
        <v>26</v>
      </c>
      <c r="D241" s="7" t="s">
        <v>687</v>
      </c>
      <c r="E241" s="9" t="s">
        <v>23</v>
      </c>
      <c r="F241" s="8">
        <v>1</v>
      </c>
      <c r="G241" s="10">
        <v>56.63</v>
      </c>
      <c r="H241" s="10">
        <f t="shared" si="26"/>
        <v>70.010000000000005</v>
      </c>
      <c r="I241" s="10">
        <f t="shared" si="27"/>
        <v>70.010000000000005</v>
      </c>
      <c r="J241" s="11">
        <f t="shared" si="23"/>
        <v>3.0440229790298927E-6</v>
      </c>
    </row>
    <row r="242" spans="1:10" ht="26" customHeight="1" x14ac:dyDescent="0.15">
      <c r="A242" s="7" t="s">
        <v>688</v>
      </c>
      <c r="B242" s="23" t="s">
        <v>689</v>
      </c>
      <c r="C242" s="27" t="s">
        <v>26</v>
      </c>
      <c r="D242" s="7" t="s">
        <v>690</v>
      </c>
      <c r="E242" s="9" t="s">
        <v>23</v>
      </c>
      <c r="F242" s="8">
        <v>5</v>
      </c>
      <c r="G242" s="10">
        <v>56.63</v>
      </c>
      <c r="H242" s="10">
        <f t="shared" si="26"/>
        <v>70.010000000000005</v>
      </c>
      <c r="I242" s="10">
        <f t="shared" si="27"/>
        <v>350.05</v>
      </c>
      <c r="J242" s="11">
        <f t="shared" si="23"/>
        <v>1.5220114895149462E-5</v>
      </c>
    </row>
    <row r="243" spans="1:10" ht="26" customHeight="1" x14ac:dyDescent="0.15">
      <c r="A243" s="7" t="s">
        <v>691</v>
      </c>
      <c r="B243" s="23" t="s">
        <v>692</v>
      </c>
      <c r="C243" s="27" t="s">
        <v>26</v>
      </c>
      <c r="D243" s="7" t="s">
        <v>693</v>
      </c>
      <c r="E243" s="9" t="s">
        <v>23</v>
      </c>
      <c r="F243" s="8">
        <v>1</v>
      </c>
      <c r="G243" s="10">
        <v>59.14</v>
      </c>
      <c r="H243" s="10">
        <f t="shared" si="26"/>
        <v>73.11</v>
      </c>
      <c r="I243" s="10">
        <f t="shared" si="27"/>
        <v>73.11</v>
      </c>
      <c r="J243" s="11">
        <f t="shared" si="23"/>
        <v>3.1788104556045629E-6</v>
      </c>
    </row>
    <row r="244" spans="1:10" ht="26" customHeight="1" x14ac:dyDescent="0.15">
      <c r="A244" s="7" t="s">
        <v>694</v>
      </c>
      <c r="B244" s="23" t="s">
        <v>695</v>
      </c>
      <c r="C244" s="27" t="s">
        <v>26</v>
      </c>
      <c r="D244" s="7" t="s">
        <v>696</v>
      </c>
      <c r="E244" s="9" t="s">
        <v>23</v>
      </c>
      <c r="F244" s="8">
        <v>2</v>
      </c>
      <c r="G244" s="10">
        <v>62.18</v>
      </c>
      <c r="H244" s="10">
        <f t="shared" si="26"/>
        <v>76.87</v>
      </c>
      <c r="I244" s="10">
        <f t="shared" si="27"/>
        <v>153.74</v>
      </c>
      <c r="J244" s="11">
        <f t="shared" si="23"/>
        <v>6.6845892414805842E-6</v>
      </c>
    </row>
    <row r="245" spans="1:10" ht="26" customHeight="1" x14ac:dyDescent="0.15">
      <c r="A245" s="7" t="s">
        <v>697</v>
      </c>
      <c r="B245" s="23" t="s">
        <v>698</v>
      </c>
      <c r="C245" s="27" t="s">
        <v>26</v>
      </c>
      <c r="D245" s="7" t="s">
        <v>699</v>
      </c>
      <c r="E245" s="9" t="s">
        <v>23</v>
      </c>
      <c r="F245" s="8">
        <v>62</v>
      </c>
      <c r="G245" s="10">
        <v>67.150000000000006</v>
      </c>
      <c r="H245" s="10">
        <f t="shared" si="26"/>
        <v>83.01</v>
      </c>
      <c r="I245" s="10">
        <f t="shared" si="27"/>
        <v>5146.62</v>
      </c>
      <c r="J245" s="11">
        <f t="shared" si="23"/>
        <v>2.237741686092676E-4</v>
      </c>
    </row>
    <row r="246" spans="1:10" ht="26" customHeight="1" x14ac:dyDescent="0.15">
      <c r="A246" s="7" t="s">
        <v>700</v>
      </c>
      <c r="B246" s="23" t="s">
        <v>701</v>
      </c>
      <c r="C246" s="27" t="s">
        <v>26</v>
      </c>
      <c r="D246" s="7" t="s">
        <v>702</v>
      </c>
      <c r="E246" s="9" t="s">
        <v>23</v>
      </c>
      <c r="F246" s="8">
        <v>12</v>
      </c>
      <c r="G246" s="10">
        <v>10.92</v>
      </c>
      <c r="H246" s="10">
        <f t="shared" si="26"/>
        <v>13.5</v>
      </c>
      <c r="I246" s="10">
        <f t="shared" si="27"/>
        <v>162</v>
      </c>
      <c r="J246" s="11">
        <f t="shared" si="23"/>
        <v>7.0437326468053505E-6</v>
      </c>
    </row>
    <row r="247" spans="1:10" ht="26" customHeight="1" x14ac:dyDescent="0.15">
      <c r="A247" s="7" t="s">
        <v>703</v>
      </c>
      <c r="B247" s="23" t="s">
        <v>704</v>
      </c>
      <c r="C247" s="27" t="s">
        <v>26</v>
      </c>
      <c r="D247" s="7" t="s">
        <v>705</v>
      </c>
      <c r="E247" s="9" t="s">
        <v>23</v>
      </c>
      <c r="F247" s="8">
        <v>1</v>
      </c>
      <c r="G247" s="10">
        <v>11.4</v>
      </c>
      <c r="H247" s="10">
        <f t="shared" si="26"/>
        <v>14.09</v>
      </c>
      <c r="I247" s="10">
        <f t="shared" si="27"/>
        <v>14.09</v>
      </c>
      <c r="J247" s="11">
        <f t="shared" si="23"/>
        <v>6.12630820947453E-7</v>
      </c>
    </row>
    <row r="248" spans="1:10" ht="26" customHeight="1" x14ac:dyDescent="0.15">
      <c r="A248" s="7" t="s">
        <v>706</v>
      </c>
      <c r="B248" s="23" t="s">
        <v>707</v>
      </c>
      <c r="C248" s="27" t="s">
        <v>26</v>
      </c>
      <c r="D248" s="7" t="s">
        <v>708</v>
      </c>
      <c r="E248" s="9" t="s">
        <v>23</v>
      </c>
      <c r="F248" s="8">
        <v>6</v>
      </c>
      <c r="G248" s="10">
        <v>12.46</v>
      </c>
      <c r="H248" s="10">
        <f t="shared" si="26"/>
        <v>15.4</v>
      </c>
      <c r="I248" s="10">
        <f t="shared" si="27"/>
        <v>92.4</v>
      </c>
      <c r="J248" s="11">
        <f t="shared" si="23"/>
        <v>4.0175363985482372E-6</v>
      </c>
    </row>
    <row r="249" spans="1:10" ht="26" customHeight="1" x14ac:dyDescent="0.15">
      <c r="A249" s="7" t="s">
        <v>709</v>
      </c>
      <c r="B249" s="23" t="s">
        <v>710</v>
      </c>
      <c r="C249" s="27" t="s">
        <v>26</v>
      </c>
      <c r="D249" s="7" t="s">
        <v>711</v>
      </c>
      <c r="E249" s="9" t="s">
        <v>23</v>
      </c>
      <c r="F249" s="8">
        <v>1</v>
      </c>
      <c r="G249" s="10">
        <v>12.46</v>
      </c>
      <c r="H249" s="10">
        <f t="shared" si="26"/>
        <v>15.4</v>
      </c>
      <c r="I249" s="10">
        <f t="shared" si="27"/>
        <v>15.4</v>
      </c>
      <c r="J249" s="11">
        <f t="shared" si="23"/>
        <v>6.6958939975803953E-7</v>
      </c>
    </row>
    <row r="250" spans="1:10" ht="26" customHeight="1" x14ac:dyDescent="0.15">
      <c r="A250" s="7" t="s">
        <v>712</v>
      </c>
      <c r="B250" s="23" t="s">
        <v>713</v>
      </c>
      <c r="C250" s="27" t="s">
        <v>26</v>
      </c>
      <c r="D250" s="7" t="s">
        <v>714</v>
      </c>
      <c r="E250" s="9" t="s">
        <v>23</v>
      </c>
      <c r="F250" s="8">
        <v>2</v>
      </c>
      <c r="G250" s="10">
        <v>13.71</v>
      </c>
      <c r="H250" s="10">
        <f t="shared" si="26"/>
        <v>16.940000000000001</v>
      </c>
      <c r="I250" s="10">
        <f t="shared" si="27"/>
        <v>33.880000000000003</v>
      </c>
      <c r="J250" s="11">
        <f t="shared" si="23"/>
        <v>1.473096679467687E-6</v>
      </c>
    </row>
    <row r="251" spans="1:10" ht="26" customHeight="1" x14ac:dyDescent="0.15">
      <c r="A251" s="7" t="s">
        <v>715</v>
      </c>
      <c r="B251" s="23" t="s">
        <v>716</v>
      </c>
      <c r="C251" s="27" t="s">
        <v>26</v>
      </c>
      <c r="D251" s="7" t="s">
        <v>717</v>
      </c>
      <c r="E251" s="9" t="s">
        <v>23</v>
      </c>
      <c r="F251" s="8">
        <v>79</v>
      </c>
      <c r="G251" s="10">
        <v>19.7</v>
      </c>
      <c r="H251" s="10">
        <f t="shared" si="26"/>
        <v>24.35</v>
      </c>
      <c r="I251" s="10">
        <f t="shared" si="27"/>
        <v>1923.65</v>
      </c>
      <c r="J251" s="11">
        <f t="shared" si="23"/>
        <v>8.3639977197698224E-5</v>
      </c>
    </row>
    <row r="252" spans="1:10" ht="39" customHeight="1" x14ac:dyDescent="0.15">
      <c r="A252" s="7" t="s">
        <v>718</v>
      </c>
      <c r="B252" s="23" t="s">
        <v>719</v>
      </c>
      <c r="C252" s="27" t="s">
        <v>26</v>
      </c>
      <c r="D252" s="7" t="s">
        <v>720</v>
      </c>
      <c r="E252" s="9" t="s">
        <v>23</v>
      </c>
      <c r="F252" s="8">
        <v>1</v>
      </c>
      <c r="G252" s="10">
        <v>143.80000000000001</v>
      </c>
      <c r="H252" s="10">
        <f t="shared" si="26"/>
        <v>177.77</v>
      </c>
      <c r="I252" s="10">
        <f t="shared" si="27"/>
        <v>177.77</v>
      </c>
      <c r="J252" s="11">
        <f t="shared" si="23"/>
        <v>7.7294095840900448E-6</v>
      </c>
    </row>
    <row r="253" spans="1:10" ht="26" customHeight="1" x14ac:dyDescent="0.15">
      <c r="A253" s="12" t="s">
        <v>721</v>
      </c>
      <c r="B253" s="24" t="s">
        <v>722</v>
      </c>
      <c r="C253" s="28" t="s">
        <v>26</v>
      </c>
      <c r="D253" s="12" t="s">
        <v>723</v>
      </c>
      <c r="E253" s="14" t="s">
        <v>23</v>
      </c>
      <c r="F253" s="13">
        <v>2</v>
      </c>
      <c r="G253" s="15">
        <v>149</v>
      </c>
      <c r="H253" s="15" t="str">
        <f>TRUNC(G253 * (1 + 15.69 / 100), 2) &amp;CHAR(10)&amp; "(15.69%)"</f>
        <v>172,37
(15.69%)</v>
      </c>
      <c r="I253" s="15">
        <f>TRUNC(F253 * TRUNC(G253 * (1 + 15.69 / 100), 2), 2)</f>
        <v>344.74</v>
      </c>
      <c r="J253" s="16">
        <f t="shared" si="23"/>
        <v>1.4989236991726399E-5</v>
      </c>
    </row>
    <row r="254" spans="1:10" ht="26" customHeight="1" x14ac:dyDescent="0.15">
      <c r="A254" s="12" t="s">
        <v>724</v>
      </c>
      <c r="B254" s="24" t="s">
        <v>725</v>
      </c>
      <c r="C254" s="28" t="s">
        <v>26</v>
      </c>
      <c r="D254" s="12" t="s">
        <v>726</v>
      </c>
      <c r="E254" s="14" t="s">
        <v>23</v>
      </c>
      <c r="F254" s="13">
        <v>7</v>
      </c>
      <c r="G254" s="15">
        <v>130.77000000000001</v>
      </c>
      <c r="H254" s="15" t="str">
        <f>TRUNC(G254 * (1 + 15.69 / 100), 2) &amp;CHAR(10)&amp; "(15.69%)"</f>
        <v>151,28
(15.69%)</v>
      </c>
      <c r="I254" s="15">
        <f>TRUNC(F254 * TRUNC(G254 * (1 + 15.69 / 100), 2), 2)</f>
        <v>1058.96</v>
      </c>
      <c r="J254" s="16">
        <f t="shared" si="23"/>
        <v>4.6043401997907374E-5</v>
      </c>
    </row>
    <row r="255" spans="1:10" ht="26" customHeight="1" x14ac:dyDescent="0.15">
      <c r="A255" s="7" t="s">
        <v>727</v>
      </c>
      <c r="B255" s="23" t="s">
        <v>728</v>
      </c>
      <c r="C255" s="27" t="s">
        <v>21</v>
      </c>
      <c r="D255" s="7" t="s">
        <v>729</v>
      </c>
      <c r="E255" s="9" t="s">
        <v>35</v>
      </c>
      <c r="F255" s="8">
        <v>13</v>
      </c>
      <c r="G255" s="10">
        <v>5.97</v>
      </c>
      <c r="H255" s="10">
        <f>TRUNC(G255 * (1 + 23.63 / 100), 2)</f>
        <v>7.38</v>
      </c>
      <c r="I255" s="10">
        <f>TRUNC(F255 * H255, 2)</f>
        <v>95.94</v>
      </c>
      <c r="J255" s="11">
        <f t="shared" si="23"/>
        <v>4.1714550008302795E-6</v>
      </c>
    </row>
    <row r="256" spans="1:10" ht="24" customHeight="1" x14ac:dyDescent="0.15">
      <c r="A256" s="7" t="s">
        <v>730</v>
      </c>
      <c r="B256" s="23" t="s">
        <v>731</v>
      </c>
      <c r="C256" s="27" t="s">
        <v>21</v>
      </c>
      <c r="D256" s="7" t="s">
        <v>732</v>
      </c>
      <c r="E256" s="9" t="s">
        <v>35</v>
      </c>
      <c r="F256" s="8">
        <v>7</v>
      </c>
      <c r="G256" s="10">
        <v>52.65</v>
      </c>
      <c r="H256" s="10">
        <f>TRUNC(G256 * (1 + 23.63 / 100), 2)</f>
        <v>65.09</v>
      </c>
      <c r="I256" s="10">
        <f>TRUNC(F256 * H256, 2)</f>
        <v>455.63</v>
      </c>
      <c r="J256" s="11">
        <f t="shared" si="23"/>
        <v>1.9810715468295813E-5</v>
      </c>
    </row>
    <row r="257" spans="1:10" ht="24" customHeight="1" x14ac:dyDescent="0.15">
      <c r="A257" s="3" t="s">
        <v>733</v>
      </c>
      <c r="B257" s="22"/>
      <c r="C257" s="22"/>
      <c r="D257" s="3" t="s">
        <v>734</v>
      </c>
      <c r="E257" s="3"/>
      <c r="F257" s="4"/>
      <c r="G257" s="3"/>
      <c r="H257" s="3"/>
      <c r="I257" s="5">
        <v>627262.55000000005</v>
      </c>
      <c r="J257" s="6">
        <f t="shared" si="23"/>
        <v>2.7273269762675148E-2</v>
      </c>
    </row>
    <row r="258" spans="1:10" ht="52" customHeight="1" x14ac:dyDescent="0.15">
      <c r="A258" s="7" t="s">
        <v>735</v>
      </c>
      <c r="B258" s="23" t="s">
        <v>736</v>
      </c>
      <c r="C258" s="27" t="s">
        <v>26</v>
      </c>
      <c r="D258" s="7" t="s">
        <v>737</v>
      </c>
      <c r="E258" s="9" t="s">
        <v>50</v>
      </c>
      <c r="F258" s="8">
        <v>90.6</v>
      </c>
      <c r="G258" s="10">
        <v>54.09</v>
      </c>
      <c r="H258" s="10">
        <f t="shared" ref="H258:H264" si="28">TRUNC(G258 * (1 + 23.63 / 100), 2)</f>
        <v>66.87</v>
      </c>
      <c r="I258" s="10">
        <f t="shared" ref="I258:I264" si="29">TRUNC(F258 * H258, 2)</f>
        <v>6058.42</v>
      </c>
      <c r="J258" s="11">
        <f t="shared" si="23"/>
        <v>2.6341907865468192E-4</v>
      </c>
    </row>
    <row r="259" spans="1:10" ht="52" customHeight="1" x14ac:dyDescent="0.15">
      <c r="A259" s="7" t="s">
        <v>738</v>
      </c>
      <c r="B259" s="23" t="s">
        <v>739</v>
      </c>
      <c r="C259" s="27" t="s">
        <v>26</v>
      </c>
      <c r="D259" s="7" t="s">
        <v>740</v>
      </c>
      <c r="E259" s="9" t="s">
        <v>50</v>
      </c>
      <c r="F259" s="8">
        <v>278.10000000000002</v>
      </c>
      <c r="G259" s="10">
        <v>75.040000000000006</v>
      </c>
      <c r="H259" s="10">
        <f t="shared" si="28"/>
        <v>92.77</v>
      </c>
      <c r="I259" s="10">
        <f t="shared" si="29"/>
        <v>25799.33</v>
      </c>
      <c r="J259" s="11">
        <f t="shared" si="23"/>
        <v>1.1217505122636093E-3</v>
      </c>
    </row>
    <row r="260" spans="1:10" ht="52" customHeight="1" x14ac:dyDescent="0.15">
      <c r="A260" s="7" t="s">
        <v>741</v>
      </c>
      <c r="B260" s="23" t="s">
        <v>742</v>
      </c>
      <c r="C260" s="27" t="s">
        <v>26</v>
      </c>
      <c r="D260" s="7" t="s">
        <v>743</v>
      </c>
      <c r="E260" s="9" t="s">
        <v>50</v>
      </c>
      <c r="F260" s="8">
        <v>42.3</v>
      </c>
      <c r="G260" s="10">
        <v>97.11</v>
      </c>
      <c r="H260" s="10">
        <f t="shared" si="28"/>
        <v>120.05</v>
      </c>
      <c r="I260" s="10">
        <f t="shared" si="29"/>
        <v>5078.1099999999997</v>
      </c>
      <c r="J260" s="11">
        <f t="shared" si="23"/>
        <v>2.2079536537696737E-4</v>
      </c>
    </row>
    <row r="261" spans="1:10" ht="52" customHeight="1" x14ac:dyDescent="0.15">
      <c r="A261" s="7" t="s">
        <v>744</v>
      </c>
      <c r="B261" s="23" t="s">
        <v>745</v>
      </c>
      <c r="C261" s="27" t="s">
        <v>26</v>
      </c>
      <c r="D261" s="7" t="s">
        <v>746</v>
      </c>
      <c r="E261" s="9" t="s">
        <v>50</v>
      </c>
      <c r="F261" s="8">
        <v>613.29999999999995</v>
      </c>
      <c r="G261" s="10">
        <v>126.36</v>
      </c>
      <c r="H261" s="10">
        <f t="shared" si="28"/>
        <v>156.21</v>
      </c>
      <c r="I261" s="10">
        <f t="shared" si="29"/>
        <v>95803.59</v>
      </c>
      <c r="J261" s="11">
        <f t="shared" ref="J261:J324" si="30">I261 / 22999169.35</f>
        <v>4.1655239170626827E-3</v>
      </c>
    </row>
    <row r="262" spans="1:10" ht="52" customHeight="1" x14ac:dyDescent="0.15">
      <c r="A262" s="7" t="s">
        <v>747</v>
      </c>
      <c r="B262" s="23" t="s">
        <v>748</v>
      </c>
      <c r="C262" s="27" t="s">
        <v>26</v>
      </c>
      <c r="D262" s="7" t="s">
        <v>749</v>
      </c>
      <c r="E262" s="9" t="s">
        <v>50</v>
      </c>
      <c r="F262" s="8">
        <v>19.8</v>
      </c>
      <c r="G262" s="10">
        <v>187.51</v>
      </c>
      <c r="H262" s="10">
        <f t="shared" si="28"/>
        <v>231.81</v>
      </c>
      <c r="I262" s="10">
        <f t="shared" si="29"/>
        <v>4589.83</v>
      </c>
      <c r="J262" s="11">
        <f t="shared" si="30"/>
        <v>1.9956503342152221E-4</v>
      </c>
    </row>
    <row r="263" spans="1:10" ht="52" customHeight="1" x14ac:dyDescent="0.15">
      <c r="A263" s="7" t="s">
        <v>750</v>
      </c>
      <c r="B263" s="23" t="s">
        <v>751</v>
      </c>
      <c r="C263" s="27" t="s">
        <v>26</v>
      </c>
      <c r="D263" s="7" t="s">
        <v>752</v>
      </c>
      <c r="E263" s="9" t="s">
        <v>50</v>
      </c>
      <c r="F263" s="8">
        <v>1090.8</v>
      </c>
      <c r="G263" s="10">
        <v>248.45</v>
      </c>
      <c r="H263" s="10">
        <f t="shared" si="28"/>
        <v>307.14999999999998</v>
      </c>
      <c r="I263" s="10">
        <f t="shared" si="29"/>
        <v>335039.21999999997</v>
      </c>
      <c r="J263" s="11">
        <f t="shared" si="30"/>
        <v>1.4567448715272839E-2</v>
      </c>
    </row>
    <row r="264" spans="1:10" ht="52" customHeight="1" x14ac:dyDescent="0.15">
      <c r="A264" s="7" t="s">
        <v>753</v>
      </c>
      <c r="B264" s="23" t="s">
        <v>754</v>
      </c>
      <c r="C264" s="27" t="s">
        <v>26</v>
      </c>
      <c r="D264" s="7" t="s">
        <v>755</v>
      </c>
      <c r="E264" s="9" t="s">
        <v>50</v>
      </c>
      <c r="F264" s="8">
        <v>389.7</v>
      </c>
      <c r="G264" s="10">
        <v>321.5</v>
      </c>
      <c r="H264" s="10">
        <f t="shared" si="28"/>
        <v>397.47</v>
      </c>
      <c r="I264" s="10">
        <f t="shared" si="29"/>
        <v>154894.04999999999</v>
      </c>
      <c r="J264" s="11">
        <f t="shared" si="30"/>
        <v>6.7347671406228406E-3</v>
      </c>
    </row>
    <row r="265" spans="1:10" ht="24" customHeight="1" x14ac:dyDescent="0.15">
      <c r="A265" s="3" t="s">
        <v>756</v>
      </c>
      <c r="B265" s="22"/>
      <c r="C265" s="22"/>
      <c r="D265" s="3" t="s">
        <v>757</v>
      </c>
      <c r="E265" s="3"/>
      <c r="F265" s="4"/>
      <c r="G265" s="3"/>
      <c r="H265" s="3"/>
      <c r="I265" s="5">
        <v>103590.02</v>
      </c>
      <c r="J265" s="6">
        <f t="shared" si="30"/>
        <v>4.5040765787482664E-3</v>
      </c>
    </row>
    <row r="266" spans="1:10" ht="52" customHeight="1" x14ac:dyDescent="0.15">
      <c r="A266" s="7" t="s">
        <v>758</v>
      </c>
      <c r="B266" s="23" t="s">
        <v>759</v>
      </c>
      <c r="C266" s="27" t="s">
        <v>26</v>
      </c>
      <c r="D266" s="7" t="s">
        <v>760</v>
      </c>
      <c r="E266" s="9" t="s">
        <v>23</v>
      </c>
      <c r="F266" s="8">
        <v>678</v>
      </c>
      <c r="G266" s="10">
        <v>105.72</v>
      </c>
      <c r="H266" s="10">
        <f t="shared" ref="H266:H274" si="31">TRUNC(G266 * (1 + 23.63 / 100), 2)</f>
        <v>130.69999999999999</v>
      </c>
      <c r="I266" s="10">
        <f t="shared" ref="I266:I274" si="32">TRUNC(F266 * H266, 2)</f>
        <v>88614.6</v>
      </c>
      <c r="J266" s="11">
        <f t="shared" si="30"/>
        <v>3.8529478457012189E-3</v>
      </c>
    </row>
    <row r="267" spans="1:10" ht="39" customHeight="1" x14ac:dyDescent="0.15">
      <c r="A267" s="7" t="s">
        <v>761</v>
      </c>
      <c r="B267" s="23" t="s">
        <v>762</v>
      </c>
      <c r="C267" s="27" t="s">
        <v>26</v>
      </c>
      <c r="D267" s="7" t="s">
        <v>763</v>
      </c>
      <c r="E267" s="9" t="s">
        <v>23</v>
      </c>
      <c r="F267" s="8">
        <v>12</v>
      </c>
      <c r="G267" s="10">
        <v>92.62</v>
      </c>
      <c r="H267" s="10">
        <f t="shared" si="31"/>
        <v>114.5</v>
      </c>
      <c r="I267" s="10">
        <f t="shared" si="32"/>
        <v>1374</v>
      </c>
      <c r="J267" s="11">
        <f t="shared" si="30"/>
        <v>5.9741288004386117E-5</v>
      </c>
    </row>
    <row r="268" spans="1:10" ht="39" customHeight="1" x14ac:dyDescent="0.15">
      <c r="A268" s="7" t="s">
        <v>764</v>
      </c>
      <c r="B268" s="23" t="s">
        <v>762</v>
      </c>
      <c r="C268" s="27" t="s">
        <v>26</v>
      </c>
      <c r="D268" s="7" t="s">
        <v>763</v>
      </c>
      <c r="E268" s="9" t="s">
        <v>23</v>
      </c>
      <c r="F268" s="8">
        <v>55</v>
      </c>
      <c r="G268" s="10">
        <v>92.62</v>
      </c>
      <c r="H268" s="10">
        <f t="shared" si="31"/>
        <v>114.5</v>
      </c>
      <c r="I268" s="10">
        <f t="shared" si="32"/>
        <v>6297.5</v>
      </c>
      <c r="J268" s="11">
        <f t="shared" si="30"/>
        <v>2.7381423668676973E-4</v>
      </c>
    </row>
    <row r="269" spans="1:10" ht="39" customHeight="1" x14ac:dyDescent="0.15">
      <c r="A269" s="7" t="s">
        <v>765</v>
      </c>
      <c r="B269" s="23" t="s">
        <v>766</v>
      </c>
      <c r="C269" s="27" t="s">
        <v>26</v>
      </c>
      <c r="D269" s="7" t="s">
        <v>767</v>
      </c>
      <c r="E269" s="9" t="s">
        <v>23</v>
      </c>
      <c r="F269" s="8">
        <v>3</v>
      </c>
      <c r="G269" s="10">
        <v>121.97</v>
      </c>
      <c r="H269" s="10">
        <f t="shared" si="31"/>
        <v>150.79</v>
      </c>
      <c r="I269" s="10">
        <f t="shared" si="32"/>
        <v>452.37</v>
      </c>
      <c r="J269" s="11">
        <f t="shared" si="30"/>
        <v>1.9668971218736645E-5</v>
      </c>
    </row>
    <row r="270" spans="1:10" ht="39" customHeight="1" x14ac:dyDescent="0.15">
      <c r="A270" s="7" t="s">
        <v>768</v>
      </c>
      <c r="B270" s="23" t="s">
        <v>769</v>
      </c>
      <c r="C270" s="27" t="s">
        <v>26</v>
      </c>
      <c r="D270" s="7" t="s">
        <v>770</v>
      </c>
      <c r="E270" s="9" t="s">
        <v>23</v>
      </c>
      <c r="F270" s="8">
        <v>13</v>
      </c>
      <c r="G270" s="10">
        <v>101.31</v>
      </c>
      <c r="H270" s="10">
        <f t="shared" si="31"/>
        <v>125.24</v>
      </c>
      <c r="I270" s="10">
        <f t="shared" si="32"/>
        <v>1628.12</v>
      </c>
      <c r="J270" s="11">
        <f t="shared" si="30"/>
        <v>7.0790382697016822E-5</v>
      </c>
    </row>
    <row r="271" spans="1:10" ht="39" customHeight="1" x14ac:dyDescent="0.15">
      <c r="A271" s="7" t="s">
        <v>771</v>
      </c>
      <c r="B271" s="23" t="s">
        <v>772</v>
      </c>
      <c r="C271" s="27" t="s">
        <v>26</v>
      </c>
      <c r="D271" s="7" t="s">
        <v>773</v>
      </c>
      <c r="E271" s="9" t="s">
        <v>23</v>
      </c>
      <c r="F271" s="8">
        <v>80</v>
      </c>
      <c r="G271" s="10">
        <v>37.700000000000003</v>
      </c>
      <c r="H271" s="10">
        <f t="shared" si="31"/>
        <v>46.6</v>
      </c>
      <c r="I271" s="10">
        <f t="shared" si="32"/>
        <v>3728</v>
      </c>
      <c r="J271" s="11">
        <f t="shared" si="30"/>
        <v>1.620928105388293E-4</v>
      </c>
    </row>
    <row r="272" spans="1:10" ht="26" customHeight="1" x14ac:dyDescent="0.15">
      <c r="A272" s="7" t="s">
        <v>774</v>
      </c>
      <c r="B272" s="23" t="s">
        <v>775</v>
      </c>
      <c r="C272" s="27" t="s">
        <v>26</v>
      </c>
      <c r="D272" s="7" t="s">
        <v>776</v>
      </c>
      <c r="E272" s="9" t="s">
        <v>23</v>
      </c>
      <c r="F272" s="8">
        <v>4</v>
      </c>
      <c r="G272" s="10">
        <v>35.020000000000003</v>
      </c>
      <c r="H272" s="10">
        <f t="shared" si="31"/>
        <v>43.29</v>
      </c>
      <c r="I272" s="10">
        <f t="shared" si="32"/>
        <v>173.16</v>
      </c>
      <c r="J272" s="11">
        <f t="shared" si="30"/>
        <v>7.5289675624741632E-6</v>
      </c>
    </row>
    <row r="273" spans="1:10" ht="39" customHeight="1" x14ac:dyDescent="0.15">
      <c r="A273" s="7" t="s">
        <v>777</v>
      </c>
      <c r="B273" s="23" t="s">
        <v>778</v>
      </c>
      <c r="C273" s="27" t="s">
        <v>26</v>
      </c>
      <c r="D273" s="7" t="s">
        <v>779</v>
      </c>
      <c r="E273" s="9" t="s">
        <v>23</v>
      </c>
      <c r="F273" s="8">
        <v>28</v>
      </c>
      <c r="G273" s="10">
        <v>25.14</v>
      </c>
      <c r="H273" s="10">
        <f t="shared" si="31"/>
        <v>31.08</v>
      </c>
      <c r="I273" s="10">
        <f t="shared" si="32"/>
        <v>870.24</v>
      </c>
      <c r="J273" s="11">
        <f t="shared" si="30"/>
        <v>3.7837888262690666E-5</v>
      </c>
    </row>
    <row r="274" spans="1:10" ht="26" customHeight="1" x14ac:dyDescent="0.15">
      <c r="A274" s="7" t="s">
        <v>780</v>
      </c>
      <c r="B274" s="23" t="s">
        <v>781</v>
      </c>
      <c r="C274" s="27" t="s">
        <v>26</v>
      </c>
      <c r="D274" s="7" t="s">
        <v>782</v>
      </c>
      <c r="E274" s="9" t="s">
        <v>23</v>
      </c>
      <c r="F274" s="8">
        <v>4</v>
      </c>
      <c r="G274" s="10">
        <v>63.84</v>
      </c>
      <c r="H274" s="10">
        <f t="shared" si="31"/>
        <v>78.92</v>
      </c>
      <c r="I274" s="10">
        <f t="shared" si="32"/>
        <v>315.68</v>
      </c>
      <c r="J274" s="11">
        <f t="shared" si="30"/>
        <v>1.3725713098416747E-5</v>
      </c>
    </row>
    <row r="275" spans="1:10" ht="26" customHeight="1" x14ac:dyDescent="0.15">
      <c r="A275" s="12" t="s">
        <v>783</v>
      </c>
      <c r="B275" s="24" t="s">
        <v>784</v>
      </c>
      <c r="C275" s="28" t="s">
        <v>26</v>
      </c>
      <c r="D275" s="12" t="s">
        <v>785</v>
      </c>
      <c r="E275" s="14" t="s">
        <v>50</v>
      </c>
      <c r="F275" s="13">
        <v>60</v>
      </c>
      <c r="G275" s="15">
        <v>1.22</v>
      </c>
      <c r="H275" s="15" t="str">
        <f>TRUNC(G275 * (1 + 15.69 / 100), 2) &amp;CHAR(10)&amp; "(15.69%)"</f>
        <v>1,41
(15.69%)</v>
      </c>
      <c r="I275" s="15">
        <f>TRUNC(F275 * TRUNC(G275 * (1 + 15.69 / 100), 2), 2)</f>
        <v>84.6</v>
      </c>
      <c r="J275" s="16">
        <f t="shared" si="30"/>
        <v>3.6783937155539049E-6</v>
      </c>
    </row>
    <row r="276" spans="1:10" ht="26" customHeight="1" x14ac:dyDescent="0.15">
      <c r="A276" s="12" t="s">
        <v>786</v>
      </c>
      <c r="B276" s="24" t="s">
        <v>787</v>
      </c>
      <c r="C276" s="28" t="s">
        <v>26</v>
      </c>
      <c r="D276" s="12" t="s">
        <v>788</v>
      </c>
      <c r="E276" s="14" t="s">
        <v>23</v>
      </c>
      <c r="F276" s="13">
        <v>5</v>
      </c>
      <c r="G276" s="15">
        <v>8.9499999999999993</v>
      </c>
      <c r="H276" s="15" t="str">
        <f>TRUNC(G276 * (1 + 15.69 / 100), 2) &amp;CHAR(10)&amp; "(15.69%)"</f>
        <v>10,35
(15.69%)</v>
      </c>
      <c r="I276" s="15">
        <f>TRUNC(F276 * TRUNC(G276 * (1 + 15.69 / 100), 2), 2)</f>
        <v>51.75</v>
      </c>
      <c r="J276" s="16">
        <f t="shared" si="30"/>
        <v>2.2500812621739313E-6</v>
      </c>
    </row>
    <row r="277" spans="1:10" ht="24" customHeight="1" x14ac:dyDescent="0.15">
      <c r="A277" s="3" t="s">
        <v>789</v>
      </c>
      <c r="B277" s="22"/>
      <c r="C277" s="22"/>
      <c r="D277" s="3" t="s">
        <v>790</v>
      </c>
      <c r="E277" s="3"/>
      <c r="F277" s="4"/>
      <c r="G277" s="3"/>
      <c r="H277" s="3"/>
      <c r="I277" s="5">
        <v>81304.13</v>
      </c>
      <c r="J277" s="6">
        <f t="shared" si="30"/>
        <v>3.5350898444512736E-3</v>
      </c>
    </row>
    <row r="278" spans="1:10" ht="52" customHeight="1" x14ac:dyDescent="0.15">
      <c r="A278" s="7" t="s">
        <v>791</v>
      </c>
      <c r="B278" s="23" t="s">
        <v>792</v>
      </c>
      <c r="C278" s="27" t="s">
        <v>26</v>
      </c>
      <c r="D278" s="7" t="s">
        <v>793</v>
      </c>
      <c r="E278" s="9" t="s">
        <v>23</v>
      </c>
      <c r="F278" s="8">
        <v>1</v>
      </c>
      <c r="G278" s="10">
        <v>2243.5500000000002</v>
      </c>
      <c r="H278" s="10">
        <f>TRUNC(G278 * (1 + 23.63 / 100), 2)</f>
        <v>2773.7</v>
      </c>
      <c r="I278" s="10">
        <f>TRUNC(F278 * H278, 2)</f>
        <v>2773.7</v>
      </c>
      <c r="J278" s="11">
        <f t="shared" si="30"/>
        <v>1.206000076694074E-4</v>
      </c>
    </row>
    <row r="279" spans="1:10" ht="52" customHeight="1" x14ac:dyDescent="0.15">
      <c r="A279" s="7" t="s">
        <v>794</v>
      </c>
      <c r="B279" s="23" t="s">
        <v>795</v>
      </c>
      <c r="C279" s="27" t="s">
        <v>26</v>
      </c>
      <c r="D279" s="7" t="s">
        <v>796</v>
      </c>
      <c r="E279" s="9" t="s">
        <v>23</v>
      </c>
      <c r="F279" s="8">
        <v>1</v>
      </c>
      <c r="G279" s="10">
        <v>507.29</v>
      </c>
      <c r="H279" s="10">
        <f>TRUNC(G279 * (1 + 23.63 / 100), 2)</f>
        <v>627.16</v>
      </c>
      <c r="I279" s="10">
        <f>TRUNC(F279 * H279, 2)</f>
        <v>627.16</v>
      </c>
      <c r="J279" s="11">
        <f t="shared" si="30"/>
        <v>2.7268810905990391E-5</v>
      </c>
    </row>
    <row r="280" spans="1:10" ht="26" customHeight="1" x14ac:dyDescent="0.15">
      <c r="A280" s="12" t="s">
        <v>797</v>
      </c>
      <c r="B280" s="24" t="s">
        <v>798</v>
      </c>
      <c r="C280" s="28" t="s">
        <v>26</v>
      </c>
      <c r="D280" s="12" t="s">
        <v>799</v>
      </c>
      <c r="E280" s="14" t="s">
        <v>23</v>
      </c>
      <c r="F280" s="13">
        <v>1</v>
      </c>
      <c r="G280" s="15">
        <v>1341.91</v>
      </c>
      <c r="H280" s="15" t="str">
        <f>TRUNC(G280 * (1 + 15.69 / 100), 2) &amp;CHAR(10)&amp; "(15.69%)"</f>
        <v>1552,45
(15.69%)</v>
      </c>
      <c r="I280" s="15">
        <f>TRUNC(F280 * TRUNC(G280 * (1 + 15.69 / 100), 2), 2)</f>
        <v>1552.45</v>
      </c>
      <c r="J280" s="16">
        <f t="shared" si="30"/>
        <v>6.7500263873660282E-5</v>
      </c>
    </row>
    <row r="281" spans="1:10" ht="52" customHeight="1" x14ac:dyDescent="0.15">
      <c r="A281" s="7" t="s">
        <v>800</v>
      </c>
      <c r="B281" s="23" t="s">
        <v>801</v>
      </c>
      <c r="C281" s="27" t="s">
        <v>26</v>
      </c>
      <c r="D281" s="7" t="s">
        <v>802</v>
      </c>
      <c r="E281" s="9" t="s">
        <v>23</v>
      </c>
      <c r="F281" s="8">
        <v>1</v>
      </c>
      <c r="G281" s="10">
        <v>58989.1</v>
      </c>
      <c r="H281" s="10">
        <f>TRUNC(G281 * (1 + 23.63 / 100), 2)</f>
        <v>72928.22</v>
      </c>
      <c r="I281" s="10">
        <f>TRUNC(F281 * H281, 2)</f>
        <v>72928.22</v>
      </c>
      <c r="J281" s="11">
        <f t="shared" si="30"/>
        <v>3.1709066918975486E-3</v>
      </c>
    </row>
    <row r="282" spans="1:10" ht="26" customHeight="1" x14ac:dyDescent="0.15">
      <c r="A282" s="7" t="s">
        <v>803</v>
      </c>
      <c r="B282" s="23" t="s">
        <v>804</v>
      </c>
      <c r="C282" s="27" t="s">
        <v>26</v>
      </c>
      <c r="D282" s="7" t="s">
        <v>805</v>
      </c>
      <c r="E282" s="9" t="s">
        <v>23</v>
      </c>
      <c r="F282" s="8">
        <v>3</v>
      </c>
      <c r="G282" s="10">
        <v>71.73</v>
      </c>
      <c r="H282" s="10">
        <f>TRUNC(G282 * (1 + 23.63 / 100), 2)</f>
        <v>88.67</v>
      </c>
      <c r="I282" s="10">
        <f>TRUNC(F282 * H282, 2)</f>
        <v>266.01</v>
      </c>
      <c r="J282" s="11">
        <f t="shared" si="30"/>
        <v>1.1566069885041304E-5</v>
      </c>
    </row>
    <row r="283" spans="1:10" ht="26" customHeight="1" x14ac:dyDescent="0.15">
      <c r="A283" s="7" t="s">
        <v>806</v>
      </c>
      <c r="B283" s="23" t="s">
        <v>807</v>
      </c>
      <c r="C283" s="27" t="s">
        <v>26</v>
      </c>
      <c r="D283" s="7" t="s">
        <v>808</v>
      </c>
      <c r="E283" s="9" t="s">
        <v>23</v>
      </c>
      <c r="F283" s="8">
        <v>1</v>
      </c>
      <c r="G283" s="10">
        <v>12.12</v>
      </c>
      <c r="H283" s="10">
        <f>TRUNC(G283 * (1 + 23.63 / 100), 2)</f>
        <v>14.98</v>
      </c>
      <c r="I283" s="10">
        <f>TRUNC(F283 * H283, 2)</f>
        <v>14.98</v>
      </c>
      <c r="J283" s="11">
        <f t="shared" si="30"/>
        <v>6.5132787067372937E-7</v>
      </c>
    </row>
    <row r="284" spans="1:10" ht="39" customHeight="1" x14ac:dyDescent="0.15">
      <c r="A284" s="12" t="s">
        <v>809</v>
      </c>
      <c r="B284" s="24" t="s">
        <v>810</v>
      </c>
      <c r="C284" s="28" t="s">
        <v>26</v>
      </c>
      <c r="D284" s="12" t="s">
        <v>811</v>
      </c>
      <c r="E284" s="14" t="s">
        <v>23</v>
      </c>
      <c r="F284" s="13">
        <v>1</v>
      </c>
      <c r="G284" s="15">
        <v>2428.9499999999998</v>
      </c>
      <c r="H284" s="15" t="str">
        <f>TRUNC(G284 * (1 + 15.69 / 100), 2) &amp;CHAR(10)&amp; "(15.69%)"</f>
        <v>2810,05
(15.69%)</v>
      </c>
      <c r="I284" s="15">
        <f>TRUNC(F284 * TRUNC(G284 * (1 + 15.69 / 100), 2), 2)</f>
        <v>2810.05</v>
      </c>
      <c r="J284" s="16">
        <f t="shared" si="30"/>
        <v>1.2218049953182332E-4</v>
      </c>
    </row>
    <row r="285" spans="1:10" ht="39" customHeight="1" x14ac:dyDescent="0.15">
      <c r="A285" s="12" t="s">
        <v>812</v>
      </c>
      <c r="B285" s="24" t="s">
        <v>813</v>
      </c>
      <c r="C285" s="28" t="s">
        <v>26</v>
      </c>
      <c r="D285" s="12" t="s">
        <v>814</v>
      </c>
      <c r="E285" s="14" t="s">
        <v>23</v>
      </c>
      <c r="F285" s="13">
        <v>10</v>
      </c>
      <c r="G285" s="15">
        <v>5.58</v>
      </c>
      <c r="H285" s="15" t="str">
        <f>TRUNC(G285 * (1 + 15.69 / 100), 2) &amp;CHAR(10)&amp; "(15.69%)"</f>
        <v>6,45
(15.69%)</v>
      </c>
      <c r="I285" s="15">
        <f>TRUNC(F285 * TRUNC(G285 * (1 + 15.69 / 100), 2), 2)</f>
        <v>64.5</v>
      </c>
      <c r="J285" s="16">
        <f t="shared" si="30"/>
        <v>2.8044491093762041E-6</v>
      </c>
    </row>
    <row r="286" spans="1:10" ht="39" customHeight="1" x14ac:dyDescent="0.15">
      <c r="A286" s="12" t="s">
        <v>815</v>
      </c>
      <c r="B286" s="24" t="s">
        <v>816</v>
      </c>
      <c r="C286" s="28" t="s">
        <v>26</v>
      </c>
      <c r="D286" s="12" t="s">
        <v>817</v>
      </c>
      <c r="E286" s="14" t="s">
        <v>23</v>
      </c>
      <c r="F286" s="13">
        <v>10</v>
      </c>
      <c r="G286" s="15">
        <v>6.95</v>
      </c>
      <c r="H286" s="15" t="str">
        <f>TRUNC(G286 * (1 + 15.69 / 100), 2) &amp;CHAR(10)&amp; "(15.69%)"</f>
        <v>8,04
(15.69%)</v>
      </c>
      <c r="I286" s="15">
        <f>TRUNC(F286 * TRUNC(G286 * (1 + 15.69 / 100), 2), 2)</f>
        <v>80.400000000000006</v>
      </c>
      <c r="J286" s="16">
        <f t="shared" si="30"/>
        <v>3.4957784247108039E-6</v>
      </c>
    </row>
    <row r="287" spans="1:10" ht="26" customHeight="1" x14ac:dyDescent="0.15">
      <c r="A287" s="12" t="s">
        <v>818</v>
      </c>
      <c r="B287" s="24" t="s">
        <v>819</v>
      </c>
      <c r="C287" s="28" t="s">
        <v>26</v>
      </c>
      <c r="D287" s="12" t="s">
        <v>820</v>
      </c>
      <c r="E287" s="14" t="s">
        <v>23</v>
      </c>
      <c r="F287" s="13">
        <v>0.1</v>
      </c>
      <c r="G287" s="15">
        <v>96.51</v>
      </c>
      <c r="H287" s="15" t="str">
        <f>TRUNC(G287 * (1 + 15.69 / 100), 2) &amp;CHAR(10)&amp; "(15.69%)"</f>
        <v>111,65
(15.69%)</v>
      </c>
      <c r="I287" s="15">
        <f>TRUNC(F287 * TRUNC(G287 * (1 + 15.69 / 100), 2), 2)</f>
        <v>11.16</v>
      </c>
      <c r="J287" s="16">
        <f t="shared" si="30"/>
        <v>4.8523491566881303E-7</v>
      </c>
    </row>
    <row r="288" spans="1:10" ht="26" customHeight="1" x14ac:dyDescent="0.15">
      <c r="A288" s="7" t="s">
        <v>821</v>
      </c>
      <c r="B288" s="23" t="s">
        <v>822</v>
      </c>
      <c r="C288" s="27" t="s">
        <v>339</v>
      </c>
      <c r="D288" s="7" t="s">
        <v>823</v>
      </c>
      <c r="E288" s="9" t="s">
        <v>23</v>
      </c>
      <c r="F288" s="8">
        <v>10</v>
      </c>
      <c r="G288" s="10">
        <v>14.2</v>
      </c>
      <c r="H288" s="10">
        <f>TRUNC(G288 * (1 + 23.63 / 100), 2)</f>
        <v>17.55</v>
      </c>
      <c r="I288" s="10">
        <f>TRUNC(F288 * H288, 2)</f>
        <v>175.5</v>
      </c>
      <c r="J288" s="11">
        <f t="shared" si="30"/>
        <v>7.6307103673724621E-6</v>
      </c>
    </row>
    <row r="289" spans="1:10" ht="24" customHeight="1" x14ac:dyDescent="0.15">
      <c r="A289" s="3" t="s">
        <v>824</v>
      </c>
      <c r="B289" s="22"/>
      <c r="C289" s="22"/>
      <c r="D289" s="3" t="s">
        <v>825</v>
      </c>
      <c r="E289" s="3"/>
      <c r="F289" s="4"/>
      <c r="G289" s="3"/>
      <c r="H289" s="3"/>
      <c r="I289" s="5">
        <v>27287.68</v>
      </c>
      <c r="J289" s="6">
        <f t="shared" si="30"/>
        <v>1.1864637189603544E-3</v>
      </c>
    </row>
    <row r="290" spans="1:10" ht="26" customHeight="1" x14ac:dyDescent="0.15">
      <c r="A290" s="7" t="s">
        <v>826</v>
      </c>
      <c r="B290" s="23" t="s">
        <v>827</v>
      </c>
      <c r="C290" s="27" t="s">
        <v>26</v>
      </c>
      <c r="D290" s="7" t="s">
        <v>828</v>
      </c>
      <c r="E290" s="9" t="s">
        <v>50</v>
      </c>
      <c r="F290" s="8">
        <v>50</v>
      </c>
      <c r="G290" s="10">
        <v>59.17</v>
      </c>
      <c r="H290" s="10">
        <f>TRUNC(G290 * (1 + 23.63 / 100), 2)</f>
        <v>73.150000000000006</v>
      </c>
      <c r="I290" s="10">
        <f>TRUNC(F290 * H290, 2)</f>
        <v>3657.5</v>
      </c>
      <c r="J290" s="11">
        <f t="shared" si="30"/>
        <v>1.5902748244253439E-4</v>
      </c>
    </row>
    <row r="291" spans="1:10" ht="24" customHeight="1" x14ac:dyDescent="0.15">
      <c r="A291" s="7" t="s">
        <v>829</v>
      </c>
      <c r="B291" s="23" t="s">
        <v>830</v>
      </c>
      <c r="C291" s="27" t="s">
        <v>26</v>
      </c>
      <c r="D291" s="7" t="s">
        <v>831</v>
      </c>
      <c r="E291" s="9" t="s">
        <v>23</v>
      </c>
      <c r="F291" s="8">
        <v>4</v>
      </c>
      <c r="G291" s="10">
        <v>17.71</v>
      </c>
      <c r="H291" s="10">
        <f>TRUNC(G291 * (1 + 23.63 / 100), 2)</f>
        <v>21.89</v>
      </c>
      <c r="I291" s="10">
        <f>TRUNC(F291 * H291, 2)</f>
        <v>87.56</v>
      </c>
      <c r="J291" s="11">
        <f t="shared" si="30"/>
        <v>3.807094015767139E-6</v>
      </c>
    </row>
    <row r="292" spans="1:10" ht="26" customHeight="1" x14ac:dyDescent="0.15">
      <c r="A292" s="7" t="s">
        <v>832</v>
      </c>
      <c r="B292" s="23" t="s">
        <v>833</v>
      </c>
      <c r="C292" s="27" t="s">
        <v>26</v>
      </c>
      <c r="D292" s="7" t="s">
        <v>834</v>
      </c>
      <c r="E292" s="9" t="s">
        <v>23</v>
      </c>
      <c r="F292" s="8">
        <v>20</v>
      </c>
      <c r="G292" s="10">
        <v>81.53</v>
      </c>
      <c r="H292" s="10">
        <f>TRUNC(G292 * (1 + 23.63 / 100), 2)</f>
        <v>100.79</v>
      </c>
      <c r="I292" s="10">
        <f>TRUNC(F292 * H292, 2)</f>
        <v>2015.8</v>
      </c>
      <c r="J292" s="11">
        <f t="shared" si="30"/>
        <v>8.7646643638458185E-5</v>
      </c>
    </row>
    <row r="293" spans="1:10" ht="26" customHeight="1" x14ac:dyDescent="0.15">
      <c r="A293" s="7" t="s">
        <v>835</v>
      </c>
      <c r="B293" s="23" t="s">
        <v>836</v>
      </c>
      <c r="C293" s="27" t="s">
        <v>26</v>
      </c>
      <c r="D293" s="7" t="s">
        <v>837</v>
      </c>
      <c r="E293" s="9" t="s">
        <v>23</v>
      </c>
      <c r="F293" s="8">
        <v>20</v>
      </c>
      <c r="G293" s="10">
        <v>46.02</v>
      </c>
      <c r="H293" s="10">
        <f>TRUNC(G293 * (1 + 23.63 / 100), 2)</f>
        <v>56.89</v>
      </c>
      <c r="I293" s="10">
        <f>TRUNC(F293 * H293, 2)</f>
        <v>1137.8</v>
      </c>
      <c r="J293" s="11">
        <f t="shared" si="30"/>
        <v>4.9471351886019307E-5</v>
      </c>
    </row>
    <row r="294" spans="1:10" ht="24" customHeight="1" x14ac:dyDescent="0.15">
      <c r="A294" s="12" t="s">
        <v>838</v>
      </c>
      <c r="B294" s="24" t="s">
        <v>839</v>
      </c>
      <c r="C294" s="28" t="s">
        <v>26</v>
      </c>
      <c r="D294" s="12" t="s">
        <v>840</v>
      </c>
      <c r="E294" s="14" t="s">
        <v>50</v>
      </c>
      <c r="F294" s="13">
        <v>305</v>
      </c>
      <c r="G294" s="15">
        <v>3.14</v>
      </c>
      <c r="H294" s="15" t="str">
        <f>TRUNC(G294 * (1 + 15.69 / 100), 2) &amp;CHAR(10)&amp; "(15.69%)"</f>
        <v>3,63
(15.69%)</v>
      </c>
      <c r="I294" s="15">
        <f>TRUNC(F294 * TRUNC(G294 * (1 + 15.69 / 100), 2), 2)</f>
        <v>1107.1500000000001</v>
      </c>
      <c r="J294" s="16">
        <f t="shared" si="30"/>
        <v>4.8138695061176203E-5</v>
      </c>
    </row>
    <row r="295" spans="1:10" ht="24" customHeight="1" x14ac:dyDescent="0.15">
      <c r="A295" s="12" t="s">
        <v>841</v>
      </c>
      <c r="B295" s="24" t="s">
        <v>842</v>
      </c>
      <c r="C295" s="28" t="s">
        <v>26</v>
      </c>
      <c r="D295" s="12" t="s">
        <v>843</v>
      </c>
      <c r="E295" s="14" t="s">
        <v>23</v>
      </c>
      <c r="F295" s="13">
        <v>20</v>
      </c>
      <c r="G295" s="15">
        <v>13.71</v>
      </c>
      <c r="H295" s="15" t="str">
        <f>TRUNC(G295 * (1 + 15.69 / 100), 2) &amp;CHAR(10)&amp; "(15.69%)"</f>
        <v>15,86
(15.69%)</v>
      </c>
      <c r="I295" s="15">
        <f>TRUNC(F295 * TRUNC(G295 * (1 + 15.69 / 100), 2), 2)</f>
        <v>317.2</v>
      </c>
      <c r="J295" s="16">
        <f t="shared" si="30"/>
        <v>1.3791802441769488E-5</v>
      </c>
    </row>
    <row r="296" spans="1:10" ht="26" customHeight="1" x14ac:dyDescent="0.15">
      <c r="A296" s="7" t="s">
        <v>844</v>
      </c>
      <c r="B296" s="23" t="s">
        <v>845</v>
      </c>
      <c r="C296" s="27" t="s">
        <v>26</v>
      </c>
      <c r="D296" s="7" t="s">
        <v>846</v>
      </c>
      <c r="E296" s="9" t="s">
        <v>23</v>
      </c>
      <c r="F296" s="8">
        <v>1</v>
      </c>
      <c r="G296" s="10">
        <v>92.13</v>
      </c>
      <c r="H296" s="10">
        <f>TRUNC(G296 * (1 + 23.63 / 100), 2)</f>
        <v>113.9</v>
      </c>
      <c r="I296" s="10">
        <f>TRUNC(F296 * H296, 2)</f>
        <v>113.9</v>
      </c>
      <c r="J296" s="11">
        <f t="shared" si="30"/>
        <v>4.9523527683403056E-6</v>
      </c>
    </row>
    <row r="297" spans="1:10" ht="26" customHeight="1" x14ac:dyDescent="0.15">
      <c r="A297" s="7" t="s">
        <v>847</v>
      </c>
      <c r="B297" s="23" t="s">
        <v>848</v>
      </c>
      <c r="C297" s="27" t="s">
        <v>26</v>
      </c>
      <c r="D297" s="7" t="s">
        <v>849</v>
      </c>
      <c r="E297" s="9" t="s">
        <v>23</v>
      </c>
      <c r="F297" s="8">
        <v>1</v>
      </c>
      <c r="G297" s="10">
        <v>74.23</v>
      </c>
      <c r="H297" s="10">
        <f>TRUNC(G297 * (1 + 23.63 / 100), 2)</f>
        <v>91.77</v>
      </c>
      <c r="I297" s="10">
        <f>TRUNC(F297 * H297, 2)</f>
        <v>91.77</v>
      </c>
      <c r="J297" s="11">
        <f t="shared" si="30"/>
        <v>3.9901441049217718E-6</v>
      </c>
    </row>
    <row r="298" spans="1:10" ht="24" customHeight="1" x14ac:dyDescent="0.15">
      <c r="A298" s="7" t="s">
        <v>850</v>
      </c>
      <c r="B298" s="23" t="s">
        <v>851</v>
      </c>
      <c r="C298" s="27" t="s">
        <v>339</v>
      </c>
      <c r="D298" s="7" t="s">
        <v>852</v>
      </c>
      <c r="E298" s="9" t="s">
        <v>50</v>
      </c>
      <c r="F298" s="8">
        <v>100</v>
      </c>
      <c r="G298" s="10">
        <v>151.74</v>
      </c>
      <c r="H298" s="10">
        <f>TRUNC(G298 * (1 + 23.63 / 100), 2)</f>
        <v>187.59</v>
      </c>
      <c r="I298" s="10">
        <f>TRUNC(F298 * H298, 2)</f>
        <v>18759</v>
      </c>
      <c r="J298" s="11">
        <f t="shared" si="30"/>
        <v>8.1563815260136767E-4</v>
      </c>
    </row>
    <row r="299" spans="1:10" ht="24" customHeight="1" x14ac:dyDescent="0.15">
      <c r="A299" s="3" t="s">
        <v>853</v>
      </c>
      <c r="B299" s="22"/>
      <c r="C299" s="22"/>
      <c r="D299" s="3" t="s">
        <v>854</v>
      </c>
      <c r="E299" s="3"/>
      <c r="F299" s="4"/>
      <c r="G299" s="3"/>
      <c r="H299" s="3"/>
      <c r="I299" s="5">
        <v>211950.14</v>
      </c>
      <c r="J299" s="6">
        <f t="shared" si="30"/>
        <v>9.2155563000800283E-3</v>
      </c>
    </row>
    <row r="300" spans="1:10" ht="26" customHeight="1" x14ac:dyDescent="0.15">
      <c r="A300" s="7" t="s">
        <v>855</v>
      </c>
      <c r="B300" s="23" t="s">
        <v>856</v>
      </c>
      <c r="C300" s="27" t="s">
        <v>339</v>
      </c>
      <c r="D300" s="7" t="s">
        <v>857</v>
      </c>
      <c r="E300" s="9" t="s">
        <v>50</v>
      </c>
      <c r="F300" s="8">
        <v>12.9</v>
      </c>
      <c r="G300" s="10">
        <v>77.61</v>
      </c>
      <c r="H300" s="10">
        <f t="shared" ref="H300:H313" si="33">TRUNC(G300 * (1 + 23.63 / 100), 2)</f>
        <v>95.94</v>
      </c>
      <c r="I300" s="10">
        <f t="shared" ref="I300:I313" si="34">TRUNC(F300 * H300, 2)</f>
        <v>1237.6199999999999</v>
      </c>
      <c r="J300" s="11">
        <f t="shared" si="30"/>
        <v>5.3811508631723684E-5</v>
      </c>
    </row>
    <row r="301" spans="1:10" ht="26" customHeight="1" x14ac:dyDescent="0.15">
      <c r="A301" s="7" t="s">
        <v>858</v>
      </c>
      <c r="B301" s="23" t="s">
        <v>859</v>
      </c>
      <c r="C301" s="27" t="s">
        <v>339</v>
      </c>
      <c r="D301" s="7" t="s">
        <v>860</v>
      </c>
      <c r="E301" s="9" t="s">
        <v>50</v>
      </c>
      <c r="F301" s="8">
        <v>15.4</v>
      </c>
      <c r="G301" s="10">
        <v>38.29</v>
      </c>
      <c r="H301" s="10">
        <f t="shared" si="33"/>
        <v>47.33</v>
      </c>
      <c r="I301" s="10">
        <f t="shared" si="34"/>
        <v>728.88</v>
      </c>
      <c r="J301" s="11">
        <f t="shared" si="30"/>
        <v>3.1691579330885705E-5</v>
      </c>
    </row>
    <row r="302" spans="1:10" ht="26" customHeight="1" x14ac:dyDescent="0.15">
      <c r="A302" s="7" t="s">
        <v>861</v>
      </c>
      <c r="B302" s="23" t="s">
        <v>862</v>
      </c>
      <c r="C302" s="27" t="s">
        <v>339</v>
      </c>
      <c r="D302" s="7" t="s">
        <v>863</v>
      </c>
      <c r="E302" s="9" t="s">
        <v>50</v>
      </c>
      <c r="F302" s="8">
        <v>19.5</v>
      </c>
      <c r="G302" s="10">
        <v>58.06</v>
      </c>
      <c r="H302" s="10">
        <f t="shared" si="33"/>
        <v>71.77</v>
      </c>
      <c r="I302" s="10">
        <f t="shared" si="34"/>
        <v>1399.51</v>
      </c>
      <c r="J302" s="11">
        <f t="shared" si="30"/>
        <v>6.0850458497102198E-5</v>
      </c>
    </row>
    <row r="303" spans="1:10" ht="26" customHeight="1" x14ac:dyDescent="0.15">
      <c r="A303" s="7" t="s">
        <v>864</v>
      </c>
      <c r="B303" s="23" t="s">
        <v>865</v>
      </c>
      <c r="C303" s="27" t="s">
        <v>339</v>
      </c>
      <c r="D303" s="7" t="s">
        <v>866</v>
      </c>
      <c r="E303" s="9" t="s">
        <v>50</v>
      </c>
      <c r="F303" s="8">
        <v>13.8</v>
      </c>
      <c r="G303" s="10">
        <v>77.61</v>
      </c>
      <c r="H303" s="10">
        <f t="shared" si="33"/>
        <v>95.94</v>
      </c>
      <c r="I303" s="10">
        <f t="shared" si="34"/>
        <v>1323.97</v>
      </c>
      <c r="J303" s="11">
        <f t="shared" si="30"/>
        <v>5.7565992051795552E-5</v>
      </c>
    </row>
    <row r="304" spans="1:10" ht="26" customHeight="1" x14ac:dyDescent="0.15">
      <c r="A304" s="7" t="s">
        <v>867</v>
      </c>
      <c r="B304" s="23" t="s">
        <v>868</v>
      </c>
      <c r="C304" s="27" t="s">
        <v>339</v>
      </c>
      <c r="D304" s="7" t="s">
        <v>869</v>
      </c>
      <c r="E304" s="9" t="s">
        <v>50</v>
      </c>
      <c r="F304" s="8">
        <v>78.3</v>
      </c>
      <c r="G304" s="10">
        <v>67.819999999999993</v>
      </c>
      <c r="H304" s="10">
        <f t="shared" si="33"/>
        <v>83.84</v>
      </c>
      <c r="I304" s="10">
        <f t="shared" si="34"/>
        <v>6564.67</v>
      </c>
      <c r="J304" s="11">
        <f t="shared" si="30"/>
        <v>2.8543074317594866E-4</v>
      </c>
    </row>
    <row r="305" spans="1:10" ht="26" customHeight="1" x14ac:dyDescent="0.15">
      <c r="A305" s="7" t="s">
        <v>870</v>
      </c>
      <c r="B305" s="23" t="s">
        <v>871</v>
      </c>
      <c r="C305" s="27" t="s">
        <v>339</v>
      </c>
      <c r="D305" s="7" t="s">
        <v>872</v>
      </c>
      <c r="E305" s="9" t="s">
        <v>50</v>
      </c>
      <c r="F305" s="8">
        <v>17.600000000000001</v>
      </c>
      <c r="G305" s="10">
        <v>97.66</v>
      </c>
      <c r="H305" s="10">
        <f t="shared" si="33"/>
        <v>120.73</v>
      </c>
      <c r="I305" s="10">
        <f t="shared" si="34"/>
        <v>2124.84</v>
      </c>
      <c r="J305" s="11">
        <f t="shared" si="30"/>
        <v>9.2387684427394325E-5</v>
      </c>
    </row>
    <row r="306" spans="1:10" ht="26" customHeight="1" x14ac:dyDescent="0.15">
      <c r="A306" s="7" t="s">
        <v>873</v>
      </c>
      <c r="B306" s="23" t="s">
        <v>874</v>
      </c>
      <c r="C306" s="27" t="s">
        <v>339</v>
      </c>
      <c r="D306" s="7" t="s">
        <v>875</v>
      </c>
      <c r="E306" s="9" t="s">
        <v>50</v>
      </c>
      <c r="F306" s="8">
        <v>10.3</v>
      </c>
      <c r="G306" s="10">
        <v>116.66</v>
      </c>
      <c r="H306" s="10">
        <f t="shared" si="33"/>
        <v>144.22</v>
      </c>
      <c r="I306" s="10">
        <f t="shared" si="34"/>
        <v>1485.46</v>
      </c>
      <c r="J306" s="11">
        <f t="shared" si="30"/>
        <v>6.4587549984712812E-5</v>
      </c>
    </row>
    <row r="307" spans="1:10" ht="26" customHeight="1" x14ac:dyDescent="0.15">
      <c r="A307" s="7" t="s">
        <v>876</v>
      </c>
      <c r="B307" s="23" t="s">
        <v>877</v>
      </c>
      <c r="C307" s="27" t="s">
        <v>339</v>
      </c>
      <c r="D307" s="7" t="s">
        <v>878</v>
      </c>
      <c r="E307" s="9" t="s">
        <v>50</v>
      </c>
      <c r="F307" s="8">
        <v>11.8</v>
      </c>
      <c r="G307" s="10">
        <v>86.1</v>
      </c>
      <c r="H307" s="10">
        <f t="shared" si="33"/>
        <v>106.44</v>
      </c>
      <c r="I307" s="10">
        <f t="shared" si="34"/>
        <v>1255.99</v>
      </c>
      <c r="J307" s="11">
        <f t="shared" si="30"/>
        <v>5.4610233130006497E-5</v>
      </c>
    </row>
    <row r="308" spans="1:10" ht="24" customHeight="1" x14ac:dyDescent="0.15">
      <c r="A308" s="7" t="s">
        <v>879</v>
      </c>
      <c r="B308" s="23" t="s">
        <v>880</v>
      </c>
      <c r="C308" s="27" t="s">
        <v>339</v>
      </c>
      <c r="D308" s="7" t="s">
        <v>881</v>
      </c>
      <c r="E308" s="9" t="s">
        <v>50</v>
      </c>
      <c r="F308" s="8">
        <v>84.8</v>
      </c>
      <c r="G308" s="10">
        <v>156.05000000000001</v>
      </c>
      <c r="H308" s="10">
        <f t="shared" si="33"/>
        <v>192.92</v>
      </c>
      <c r="I308" s="10">
        <f t="shared" si="34"/>
        <v>16359.61</v>
      </c>
      <c r="J308" s="11">
        <f t="shared" si="30"/>
        <v>7.1131308053088446E-4</v>
      </c>
    </row>
    <row r="309" spans="1:10" ht="26" customHeight="1" x14ac:dyDescent="0.15">
      <c r="A309" s="7" t="s">
        <v>882</v>
      </c>
      <c r="B309" s="23" t="s">
        <v>883</v>
      </c>
      <c r="C309" s="27" t="s">
        <v>339</v>
      </c>
      <c r="D309" s="7" t="s">
        <v>884</v>
      </c>
      <c r="E309" s="9" t="s">
        <v>50</v>
      </c>
      <c r="F309" s="8">
        <v>58.5</v>
      </c>
      <c r="G309" s="10">
        <v>53.22</v>
      </c>
      <c r="H309" s="10">
        <f t="shared" si="33"/>
        <v>65.790000000000006</v>
      </c>
      <c r="I309" s="10">
        <f t="shared" si="34"/>
        <v>3848.71</v>
      </c>
      <c r="J309" s="11">
        <f t="shared" si="30"/>
        <v>1.6734126095732234E-4</v>
      </c>
    </row>
    <row r="310" spans="1:10" ht="26" customHeight="1" x14ac:dyDescent="0.15">
      <c r="A310" s="7" t="s">
        <v>885</v>
      </c>
      <c r="B310" s="23" t="s">
        <v>886</v>
      </c>
      <c r="C310" s="27" t="s">
        <v>339</v>
      </c>
      <c r="D310" s="7" t="s">
        <v>887</v>
      </c>
      <c r="E310" s="9" t="s">
        <v>50</v>
      </c>
      <c r="F310" s="8">
        <v>38</v>
      </c>
      <c r="G310" s="10">
        <v>62.93</v>
      </c>
      <c r="H310" s="10">
        <f t="shared" si="33"/>
        <v>77.8</v>
      </c>
      <c r="I310" s="10">
        <f t="shared" si="34"/>
        <v>2956.4</v>
      </c>
      <c r="J310" s="11">
        <f t="shared" si="30"/>
        <v>1.2854377282108234E-4</v>
      </c>
    </row>
    <row r="311" spans="1:10" ht="26" customHeight="1" x14ac:dyDescent="0.15">
      <c r="A311" s="7" t="s">
        <v>888</v>
      </c>
      <c r="B311" s="23" t="s">
        <v>889</v>
      </c>
      <c r="C311" s="27" t="s">
        <v>339</v>
      </c>
      <c r="D311" s="7" t="s">
        <v>890</v>
      </c>
      <c r="E311" s="9" t="s">
        <v>50</v>
      </c>
      <c r="F311" s="8">
        <v>2669.7</v>
      </c>
      <c r="G311" s="10">
        <v>48.3</v>
      </c>
      <c r="H311" s="10">
        <f t="shared" si="33"/>
        <v>59.71</v>
      </c>
      <c r="I311" s="10">
        <f t="shared" si="34"/>
        <v>159407.78</v>
      </c>
      <c r="J311" s="11">
        <f t="shared" si="30"/>
        <v>6.9310233588936107E-3</v>
      </c>
    </row>
    <row r="312" spans="1:10" ht="24" customHeight="1" x14ac:dyDescent="0.15">
      <c r="A312" s="7" t="s">
        <v>891</v>
      </c>
      <c r="B312" s="23" t="s">
        <v>892</v>
      </c>
      <c r="C312" s="27" t="s">
        <v>339</v>
      </c>
      <c r="D312" s="7" t="s">
        <v>893</v>
      </c>
      <c r="E312" s="9" t="s">
        <v>50</v>
      </c>
      <c r="F312" s="8">
        <v>350</v>
      </c>
      <c r="G312" s="10">
        <v>27.04</v>
      </c>
      <c r="H312" s="10">
        <f t="shared" si="33"/>
        <v>33.42</v>
      </c>
      <c r="I312" s="10">
        <f t="shared" si="34"/>
        <v>11697</v>
      </c>
      <c r="J312" s="11">
        <f t="shared" si="30"/>
        <v>5.0858358499803814E-4</v>
      </c>
    </row>
    <row r="313" spans="1:10" ht="24" customHeight="1" x14ac:dyDescent="0.15">
      <c r="A313" s="7" t="s">
        <v>894</v>
      </c>
      <c r="B313" s="23" t="s">
        <v>895</v>
      </c>
      <c r="C313" s="27" t="s">
        <v>339</v>
      </c>
      <c r="D313" s="7" t="s">
        <v>896</v>
      </c>
      <c r="E313" s="9" t="s">
        <v>50</v>
      </c>
      <c r="F313" s="8">
        <v>45</v>
      </c>
      <c r="G313" s="10">
        <v>28.04</v>
      </c>
      <c r="H313" s="10">
        <f t="shared" si="33"/>
        <v>34.659999999999997</v>
      </c>
      <c r="I313" s="10">
        <f t="shared" si="34"/>
        <v>1559.7</v>
      </c>
      <c r="J313" s="11">
        <f t="shared" si="30"/>
        <v>6.7815492649520408E-5</v>
      </c>
    </row>
    <row r="314" spans="1:10" ht="24" customHeight="1" x14ac:dyDescent="0.15">
      <c r="A314" s="3" t="s">
        <v>897</v>
      </c>
      <c r="B314" s="22"/>
      <c r="C314" s="22"/>
      <c r="D314" s="3" t="s">
        <v>898</v>
      </c>
      <c r="E314" s="3"/>
      <c r="F314" s="4"/>
      <c r="G314" s="3"/>
      <c r="H314" s="3"/>
      <c r="I314" s="5">
        <v>852080.37</v>
      </c>
      <c r="J314" s="6">
        <f t="shared" si="30"/>
        <v>3.7048310616487543E-2</v>
      </c>
    </row>
    <row r="315" spans="1:10" ht="52" customHeight="1" x14ac:dyDescent="0.15">
      <c r="A315" s="12" t="s">
        <v>899</v>
      </c>
      <c r="B315" s="24" t="s">
        <v>900</v>
      </c>
      <c r="C315" s="28" t="s">
        <v>21</v>
      </c>
      <c r="D315" s="12" t="s">
        <v>901</v>
      </c>
      <c r="E315" s="14" t="s">
        <v>23</v>
      </c>
      <c r="F315" s="13">
        <v>1</v>
      </c>
      <c r="G315" s="15">
        <v>219000</v>
      </c>
      <c r="H315" s="15" t="str">
        <f>TRUNC(G315 * (1 + 15.69 / 100), 2) &amp;CHAR(10)&amp; "(15.69%)"</f>
        <v>253361,1
(15.69%)</v>
      </c>
      <c r="I315" s="15">
        <f>TRUNC(F315 * TRUNC(G315 * (1 + 15.69 / 100), 2), 2)</f>
        <v>253361.1</v>
      </c>
      <c r="J315" s="16">
        <f t="shared" si="30"/>
        <v>1.1016097848768612E-2</v>
      </c>
    </row>
    <row r="316" spans="1:10" ht="52" customHeight="1" x14ac:dyDescent="0.15">
      <c r="A316" s="12" t="s">
        <v>902</v>
      </c>
      <c r="B316" s="24" t="s">
        <v>903</v>
      </c>
      <c r="C316" s="28" t="s">
        <v>339</v>
      </c>
      <c r="D316" s="12" t="s">
        <v>904</v>
      </c>
      <c r="E316" s="14" t="s">
        <v>23</v>
      </c>
      <c r="F316" s="13">
        <v>1</v>
      </c>
      <c r="G316" s="15">
        <v>76250</v>
      </c>
      <c r="H316" s="15" t="str">
        <f>TRUNC(G316 * (1 + 15.69 / 100), 2) &amp;CHAR(10)&amp; "(15.69%)"</f>
        <v>88213,62
(15.69%)</v>
      </c>
      <c r="I316" s="15">
        <f>TRUNC(F316 * TRUNC(G316 * (1 + 15.69 / 100), 2), 2)</f>
        <v>88213.62</v>
      </c>
      <c r="J316" s="16">
        <f t="shared" si="30"/>
        <v>3.8355133030054406E-3</v>
      </c>
    </row>
    <row r="317" spans="1:10" ht="24" customHeight="1" x14ac:dyDescent="0.15">
      <c r="A317" s="7" t="s">
        <v>905</v>
      </c>
      <c r="B317" s="23" t="s">
        <v>906</v>
      </c>
      <c r="C317" s="27" t="s">
        <v>339</v>
      </c>
      <c r="D317" s="7" t="s">
        <v>907</v>
      </c>
      <c r="E317" s="9" t="s">
        <v>23</v>
      </c>
      <c r="F317" s="8">
        <v>1</v>
      </c>
      <c r="G317" s="10">
        <v>8674.9599999999991</v>
      </c>
      <c r="H317" s="10">
        <f>TRUNC(G317 * (1 + 23.63 / 100), 2)</f>
        <v>10724.85</v>
      </c>
      <c r="I317" s="10">
        <f>TRUNC(F317 * H317, 2)</f>
        <v>10724.85</v>
      </c>
      <c r="J317" s="11">
        <f t="shared" si="30"/>
        <v>4.6631466714253312E-4</v>
      </c>
    </row>
    <row r="318" spans="1:10" ht="65" customHeight="1" x14ac:dyDescent="0.15">
      <c r="A318" s="12" t="s">
        <v>905</v>
      </c>
      <c r="B318" s="24" t="s">
        <v>908</v>
      </c>
      <c r="C318" s="28" t="s">
        <v>21</v>
      </c>
      <c r="D318" s="12" t="s">
        <v>909</v>
      </c>
      <c r="E318" s="14" t="s">
        <v>23</v>
      </c>
      <c r="F318" s="13">
        <v>2</v>
      </c>
      <c r="G318" s="15">
        <v>216000</v>
      </c>
      <c r="H318" s="15" t="str">
        <f>TRUNC(G318 * (1 + 15.69 / 100), 2) &amp;CHAR(10)&amp; "(15.69%)"</f>
        <v>249890,4
(15.69%)</v>
      </c>
      <c r="I318" s="15">
        <f>TRUNC(F318 * TRUNC(G318 * (1 + 15.69 / 100), 2), 2)</f>
        <v>499780.8</v>
      </c>
      <c r="J318" s="16">
        <f t="shared" si="30"/>
        <v>2.1730384797570959E-2</v>
      </c>
    </row>
    <row r="319" spans="1:10" ht="24" customHeight="1" x14ac:dyDescent="0.15">
      <c r="A319" s="3" t="s">
        <v>910</v>
      </c>
      <c r="B319" s="22"/>
      <c r="C319" s="22"/>
      <c r="D319" s="3" t="s">
        <v>911</v>
      </c>
      <c r="E319" s="3"/>
      <c r="F319" s="4"/>
      <c r="G319" s="3"/>
      <c r="H319" s="3"/>
      <c r="I319" s="5">
        <v>223521.62</v>
      </c>
      <c r="J319" s="6">
        <f t="shared" si="30"/>
        <v>9.7186822966717264E-3</v>
      </c>
    </row>
    <row r="320" spans="1:10" ht="39" customHeight="1" x14ac:dyDescent="0.15">
      <c r="A320" s="7" t="s">
        <v>912</v>
      </c>
      <c r="B320" s="23" t="s">
        <v>913</v>
      </c>
      <c r="C320" s="27" t="s">
        <v>26</v>
      </c>
      <c r="D320" s="7" t="s">
        <v>914</v>
      </c>
      <c r="E320" s="9" t="s">
        <v>50</v>
      </c>
      <c r="F320" s="8">
        <v>210.14</v>
      </c>
      <c r="G320" s="10">
        <v>108.96</v>
      </c>
      <c r="H320" s="10">
        <f t="shared" ref="H320:H328" si="35">TRUNC(G320 * (1 + 23.63 / 100), 2)</f>
        <v>134.69999999999999</v>
      </c>
      <c r="I320" s="10">
        <f t="shared" ref="I320:I328" si="36">TRUNC(F320 * H320, 2)</f>
        <v>28305.85</v>
      </c>
      <c r="J320" s="11">
        <f t="shared" si="30"/>
        <v>1.2307335786455259E-3</v>
      </c>
    </row>
    <row r="321" spans="1:10" ht="52" customHeight="1" x14ac:dyDescent="0.15">
      <c r="A321" s="7" t="s">
        <v>915</v>
      </c>
      <c r="B321" s="23" t="s">
        <v>916</v>
      </c>
      <c r="C321" s="27" t="s">
        <v>26</v>
      </c>
      <c r="D321" s="7" t="s">
        <v>917</v>
      </c>
      <c r="E321" s="9" t="s">
        <v>23</v>
      </c>
      <c r="F321" s="8">
        <v>39</v>
      </c>
      <c r="G321" s="10">
        <v>117.78</v>
      </c>
      <c r="H321" s="10">
        <f t="shared" si="35"/>
        <v>145.61000000000001</v>
      </c>
      <c r="I321" s="10">
        <f t="shared" si="36"/>
        <v>5678.79</v>
      </c>
      <c r="J321" s="11">
        <f t="shared" si="30"/>
        <v>2.4691283035402318E-4</v>
      </c>
    </row>
    <row r="322" spans="1:10" ht="52" customHeight="1" x14ac:dyDescent="0.15">
      <c r="A322" s="7" t="s">
        <v>918</v>
      </c>
      <c r="B322" s="23" t="s">
        <v>919</v>
      </c>
      <c r="C322" s="27" t="s">
        <v>26</v>
      </c>
      <c r="D322" s="7" t="s">
        <v>920</v>
      </c>
      <c r="E322" s="9" t="s">
        <v>23</v>
      </c>
      <c r="F322" s="8">
        <v>9</v>
      </c>
      <c r="G322" s="10">
        <v>157.97999999999999</v>
      </c>
      <c r="H322" s="10">
        <f t="shared" si="35"/>
        <v>195.31</v>
      </c>
      <c r="I322" s="10">
        <f t="shared" si="36"/>
        <v>1757.79</v>
      </c>
      <c r="J322" s="11">
        <f t="shared" si="30"/>
        <v>7.6428412402641829E-5</v>
      </c>
    </row>
    <row r="323" spans="1:10" ht="65" customHeight="1" x14ac:dyDescent="0.15">
      <c r="A323" s="7" t="s">
        <v>921</v>
      </c>
      <c r="B323" s="23" t="s">
        <v>922</v>
      </c>
      <c r="C323" s="27" t="s">
        <v>26</v>
      </c>
      <c r="D323" s="7" t="s">
        <v>923</v>
      </c>
      <c r="E323" s="9" t="s">
        <v>23</v>
      </c>
      <c r="F323" s="8">
        <v>11</v>
      </c>
      <c r="G323" s="10">
        <v>2053.8000000000002</v>
      </c>
      <c r="H323" s="10">
        <f t="shared" si="35"/>
        <v>2539.11</v>
      </c>
      <c r="I323" s="10">
        <f t="shared" si="36"/>
        <v>27930.21</v>
      </c>
      <c r="J323" s="11">
        <f t="shared" si="30"/>
        <v>1.2144008148711682E-3</v>
      </c>
    </row>
    <row r="324" spans="1:10" ht="52" customHeight="1" x14ac:dyDescent="0.15">
      <c r="A324" s="7" t="s">
        <v>924</v>
      </c>
      <c r="B324" s="23" t="s">
        <v>925</v>
      </c>
      <c r="C324" s="27" t="s">
        <v>26</v>
      </c>
      <c r="D324" s="7" t="s">
        <v>926</v>
      </c>
      <c r="E324" s="9" t="s">
        <v>23</v>
      </c>
      <c r="F324" s="8">
        <v>1</v>
      </c>
      <c r="G324" s="10">
        <v>217.65</v>
      </c>
      <c r="H324" s="10">
        <f t="shared" si="35"/>
        <v>269.08</v>
      </c>
      <c r="I324" s="10">
        <f t="shared" si="36"/>
        <v>269.08</v>
      </c>
      <c r="J324" s="11">
        <f t="shared" si="30"/>
        <v>1.169955296668138E-5</v>
      </c>
    </row>
    <row r="325" spans="1:10" ht="39" customHeight="1" x14ac:dyDescent="0.15">
      <c r="A325" s="7" t="s">
        <v>927</v>
      </c>
      <c r="B325" s="23" t="s">
        <v>928</v>
      </c>
      <c r="C325" s="27" t="s">
        <v>26</v>
      </c>
      <c r="D325" s="7" t="s">
        <v>929</v>
      </c>
      <c r="E325" s="9" t="s">
        <v>23</v>
      </c>
      <c r="F325" s="8">
        <v>1</v>
      </c>
      <c r="G325" s="10">
        <v>917.04</v>
      </c>
      <c r="H325" s="10">
        <f t="shared" si="35"/>
        <v>1133.73</v>
      </c>
      <c r="I325" s="10">
        <f t="shared" si="36"/>
        <v>1133.73</v>
      </c>
      <c r="J325" s="11">
        <f t="shared" ref="J325:J388" si="37">I325 / 22999169.35</f>
        <v>4.9294388973226112E-5</v>
      </c>
    </row>
    <row r="326" spans="1:10" ht="39" customHeight="1" x14ac:dyDescent="0.15">
      <c r="A326" s="7" t="s">
        <v>930</v>
      </c>
      <c r="B326" s="23" t="s">
        <v>931</v>
      </c>
      <c r="C326" s="27" t="s">
        <v>26</v>
      </c>
      <c r="D326" s="7" t="s">
        <v>932</v>
      </c>
      <c r="E326" s="9" t="s">
        <v>23</v>
      </c>
      <c r="F326" s="8">
        <v>40</v>
      </c>
      <c r="G326" s="10">
        <v>318.27999999999997</v>
      </c>
      <c r="H326" s="10">
        <f t="shared" si="35"/>
        <v>393.48</v>
      </c>
      <c r="I326" s="10">
        <f t="shared" si="36"/>
        <v>15739.2</v>
      </c>
      <c r="J326" s="11">
        <f t="shared" si="37"/>
        <v>6.8433775848517758E-4</v>
      </c>
    </row>
    <row r="327" spans="1:10" ht="24" customHeight="1" x14ac:dyDescent="0.15">
      <c r="A327" s="7" t="s">
        <v>933</v>
      </c>
      <c r="B327" s="23" t="s">
        <v>934</v>
      </c>
      <c r="C327" s="27" t="s">
        <v>21</v>
      </c>
      <c r="D327" s="7" t="s">
        <v>935</v>
      </c>
      <c r="E327" s="9" t="s">
        <v>23</v>
      </c>
      <c r="F327" s="8">
        <v>1</v>
      </c>
      <c r="G327" s="10">
        <v>4697.34</v>
      </c>
      <c r="H327" s="10">
        <f t="shared" si="35"/>
        <v>5807.32</v>
      </c>
      <c r="I327" s="10">
        <f t="shared" si="36"/>
        <v>5807.32</v>
      </c>
      <c r="J327" s="11">
        <f t="shared" si="37"/>
        <v>2.5250129305213359E-4</v>
      </c>
    </row>
    <row r="328" spans="1:10" ht="26" customHeight="1" x14ac:dyDescent="0.15">
      <c r="A328" s="7" t="s">
        <v>936</v>
      </c>
      <c r="B328" s="23" t="s">
        <v>937</v>
      </c>
      <c r="C328" s="27" t="s">
        <v>339</v>
      </c>
      <c r="D328" s="7" t="s">
        <v>938</v>
      </c>
      <c r="E328" s="9" t="s">
        <v>23</v>
      </c>
      <c r="F328" s="8">
        <v>11</v>
      </c>
      <c r="G328" s="10">
        <v>147.79</v>
      </c>
      <c r="H328" s="10">
        <f t="shared" si="35"/>
        <v>182.71</v>
      </c>
      <c r="I328" s="10">
        <f t="shared" si="36"/>
        <v>2009.81</v>
      </c>
      <c r="J328" s="11">
        <f t="shared" si="37"/>
        <v>8.7386199449850997E-5</v>
      </c>
    </row>
    <row r="329" spans="1:10" ht="39" customHeight="1" x14ac:dyDescent="0.15">
      <c r="A329" s="12" t="s">
        <v>939</v>
      </c>
      <c r="B329" s="24" t="s">
        <v>940</v>
      </c>
      <c r="C329" s="28" t="s">
        <v>26</v>
      </c>
      <c r="D329" s="12" t="s">
        <v>941</v>
      </c>
      <c r="E329" s="14" t="s">
        <v>23</v>
      </c>
      <c r="F329" s="13">
        <v>1</v>
      </c>
      <c r="G329" s="15">
        <v>816.04</v>
      </c>
      <c r="H329" s="15" t="str">
        <f>TRUNC(G329 * (1 + 15.69 / 100), 2) &amp;CHAR(10)&amp; "(15.69%)"</f>
        <v>944,07
(15.69%)</v>
      </c>
      <c r="I329" s="15">
        <f>TRUNC(F329 * TRUNC(G329 * (1 + 15.69 / 100), 2), 2)</f>
        <v>944.07</v>
      </c>
      <c r="J329" s="16">
        <f t="shared" si="37"/>
        <v>4.1048004196725477E-5</v>
      </c>
    </row>
    <row r="330" spans="1:10" ht="26" customHeight="1" x14ac:dyDescent="0.15">
      <c r="A330" s="12" t="s">
        <v>942</v>
      </c>
      <c r="B330" s="24" t="s">
        <v>943</v>
      </c>
      <c r="C330" s="28" t="s">
        <v>339</v>
      </c>
      <c r="D330" s="12" t="s">
        <v>944</v>
      </c>
      <c r="E330" s="14" t="s">
        <v>23</v>
      </c>
      <c r="F330" s="13">
        <v>1</v>
      </c>
      <c r="G330" s="15">
        <v>3318.5</v>
      </c>
      <c r="H330" s="15" t="str">
        <f>TRUNC(G330 * (1 + 15.69 / 100), 2) &amp;CHAR(10)&amp; "(15.69%)"</f>
        <v>3839,17
(15.69%)</v>
      </c>
      <c r="I330" s="15">
        <f>TRUNC(F330 * TRUNC(G330 * (1 + 15.69 / 100), 2), 2)</f>
        <v>3839.17</v>
      </c>
      <c r="J330" s="16">
        <f t="shared" si="37"/>
        <v>1.6692646336812159E-4</v>
      </c>
    </row>
    <row r="331" spans="1:10" ht="24" customHeight="1" x14ac:dyDescent="0.15">
      <c r="A331" s="7" t="s">
        <v>945</v>
      </c>
      <c r="B331" s="23" t="s">
        <v>946</v>
      </c>
      <c r="C331" s="27" t="s">
        <v>339</v>
      </c>
      <c r="D331" s="7" t="s">
        <v>947</v>
      </c>
      <c r="E331" s="9" t="s">
        <v>23</v>
      </c>
      <c r="F331" s="8">
        <v>11</v>
      </c>
      <c r="G331" s="10">
        <v>80.25</v>
      </c>
      <c r="H331" s="10">
        <f>TRUNC(G331 * (1 + 23.63 / 100), 2)</f>
        <v>99.21</v>
      </c>
      <c r="I331" s="10">
        <f>TRUNC(F331 * H331, 2)</f>
        <v>1091.31</v>
      </c>
      <c r="J331" s="11">
        <f t="shared" si="37"/>
        <v>4.7449974535710782E-5</v>
      </c>
    </row>
    <row r="332" spans="1:10" ht="24" customHeight="1" x14ac:dyDescent="0.15">
      <c r="A332" s="12" t="s">
        <v>948</v>
      </c>
      <c r="B332" s="24" t="s">
        <v>949</v>
      </c>
      <c r="C332" s="28" t="s">
        <v>21</v>
      </c>
      <c r="D332" s="12" t="s">
        <v>950</v>
      </c>
      <c r="E332" s="14" t="s">
        <v>23</v>
      </c>
      <c r="F332" s="13">
        <v>206</v>
      </c>
      <c r="G332" s="15">
        <v>148.96</v>
      </c>
      <c r="H332" s="15" t="str">
        <f>TRUNC(G332 * (1 + 15.69 / 100), 2) &amp;CHAR(10)&amp; "(15.69%)"</f>
        <v>172,33
(15.69%)</v>
      </c>
      <c r="I332" s="15">
        <f>TRUNC(F332 * TRUNC(G332 * (1 + 15.69 / 100), 2), 2)</f>
        <v>35499.980000000003</v>
      </c>
      <c r="J332" s="16">
        <f t="shared" si="37"/>
        <v>1.5435331363391174E-3</v>
      </c>
    </row>
    <row r="333" spans="1:10" ht="26" customHeight="1" x14ac:dyDescent="0.15">
      <c r="A333" s="7" t="s">
        <v>951</v>
      </c>
      <c r="B333" s="23" t="s">
        <v>952</v>
      </c>
      <c r="C333" s="27" t="s">
        <v>339</v>
      </c>
      <c r="D333" s="7" t="s">
        <v>953</v>
      </c>
      <c r="E333" s="9" t="s">
        <v>23</v>
      </c>
      <c r="F333" s="8">
        <v>155</v>
      </c>
      <c r="G333" s="10">
        <v>180.65</v>
      </c>
      <c r="H333" s="10">
        <f t="shared" ref="H333:H338" si="38">TRUNC(G333 * (1 + 23.63 / 100), 2)</f>
        <v>223.33</v>
      </c>
      <c r="I333" s="10">
        <f t="shared" ref="I333:I338" si="39">TRUNC(F333 * H333, 2)</f>
        <v>34616.15</v>
      </c>
      <c r="J333" s="11">
        <f t="shared" si="37"/>
        <v>1.5051043571710557E-3</v>
      </c>
    </row>
    <row r="334" spans="1:10" ht="26" customHeight="1" x14ac:dyDescent="0.15">
      <c r="A334" s="7" t="s">
        <v>954</v>
      </c>
      <c r="B334" s="23" t="s">
        <v>955</v>
      </c>
      <c r="C334" s="27" t="s">
        <v>339</v>
      </c>
      <c r="D334" s="7" t="s">
        <v>956</v>
      </c>
      <c r="E334" s="9" t="s">
        <v>23</v>
      </c>
      <c r="F334" s="8">
        <v>155</v>
      </c>
      <c r="G334" s="10">
        <v>273.2</v>
      </c>
      <c r="H334" s="10">
        <f t="shared" si="38"/>
        <v>337.75</v>
      </c>
      <c r="I334" s="10">
        <f t="shared" si="39"/>
        <v>52351.25</v>
      </c>
      <c r="J334" s="11">
        <f t="shared" si="37"/>
        <v>2.2762235106547446E-3</v>
      </c>
    </row>
    <row r="335" spans="1:10" ht="26" customHeight="1" x14ac:dyDescent="0.15">
      <c r="A335" s="7" t="s">
        <v>957</v>
      </c>
      <c r="B335" s="23" t="s">
        <v>958</v>
      </c>
      <c r="C335" s="27" t="s">
        <v>339</v>
      </c>
      <c r="D335" s="7" t="s">
        <v>959</v>
      </c>
      <c r="E335" s="9" t="s">
        <v>23</v>
      </c>
      <c r="F335" s="8">
        <v>29</v>
      </c>
      <c r="G335" s="10">
        <v>156.74</v>
      </c>
      <c r="H335" s="10">
        <f t="shared" si="38"/>
        <v>193.77</v>
      </c>
      <c r="I335" s="10">
        <f t="shared" si="39"/>
        <v>5619.33</v>
      </c>
      <c r="J335" s="11">
        <f t="shared" si="37"/>
        <v>2.443275195936587E-4</v>
      </c>
    </row>
    <row r="336" spans="1:10" ht="24" customHeight="1" x14ac:dyDescent="0.15">
      <c r="A336" s="7" t="s">
        <v>960</v>
      </c>
      <c r="B336" s="23" t="s">
        <v>961</v>
      </c>
      <c r="C336" s="27" t="s">
        <v>21</v>
      </c>
      <c r="D336" s="7" t="s">
        <v>962</v>
      </c>
      <c r="E336" s="9" t="s">
        <v>35</v>
      </c>
      <c r="F336" s="8">
        <v>1</v>
      </c>
      <c r="G336" s="10">
        <v>127.93</v>
      </c>
      <c r="H336" s="10">
        <f t="shared" si="38"/>
        <v>158.15</v>
      </c>
      <c r="I336" s="10">
        <f t="shared" si="39"/>
        <v>158.15</v>
      </c>
      <c r="J336" s="11">
        <f t="shared" si="37"/>
        <v>6.8763352968658412E-6</v>
      </c>
    </row>
    <row r="337" spans="1:10" ht="26" customHeight="1" x14ac:dyDescent="0.15">
      <c r="A337" s="7" t="s">
        <v>963</v>
      </c>
      <c r="B337" s="23" t="s">
        <v>964</v>
      </c>
      <c r="C337" s="27" t="s">
        <v>21</v>
      </c>
      <c r="D337" s="7" t="s">
        <v>965</v>
      </c>
      <c r="E337" s="9" t="s">
        <v>35</v>
      </c>
      <c r="F337" s="8">
        <v>206</v>
      </c>
      <c r="G337" s="10">
        <v>2.97</v>
      </c>
      <c r="H337" s="10">
        <f t="shared" si="38"/>
        <v>3.67</v>
      </c>
      <c r="I337" s="10">
        <f t="shared" si="39"/>
        <v>756.02</v>
      </c>
      <c r="J337" s="11">
        <f t="shared" si="37"/>
        <v>3.2871621948381364E-5</v>
      </c>
    </row>
    <row r="338" spans="1:10" ht="24" customHeight="1" x14ac:dyDescent="0.15">
      <c r="A338" s="7" t="s">
        <v>966</v>
      </c>
      <c r="B338" s="23" t="s">
        <v>967</v>
      </c>
      <c r="C338" s="27" t="s">
        <v>339</v>
      </c>
      <c r="D338" s="7" t="s">
        <v>968</v>
      </c>
      <c r="E338" s="9" t="s">
        <v>23</v>
      </c>
      <c r="F338" s="8">
        <v>1</v>
      </c>
      <c r="G338" s="10">
        <v>11.66</v>
      </c>
      <c r="H338" s="10">
        <f t="shared" si="38"/>
        <v>14.41</v>
      </c>
      <c r="I338" s="10">
        <f t="shared" si="39"/>
        <v>14.41</v>
      </c>
      <c r="J338" s="11">
        <f t="shared" si="37"/>
        <v>6.2654436691645127E-7</v>
      </c>
    </row>
    <row r="339" spans="1:10" ht="24" customHeight="1" x14ac:dyDescent="0.15">
      <c r="A339" s="3" t="s">
        <v>969</v>
      </c>
      <c r="B339" s="22"/>
      <c r="C339" s="22"/>
      <c r="D339" s="3" t="s">
        <v>970</v>
      </c>
      <c r="E339" s="3"/>
      <c r="F339" s="4"/>
      <c r="G339" s="3"/>
      <c r="H339" s="3"/>
      <c r="I339" s="5">
        <v>82116.56</v>
      </c>
      <c r="J339" s="6">
        <f t="shared" si="37"/>
        <v>3.570414163675002E-3</v>
      </c>
    </row>
    <row r="340" spans="1:10" ht="24" customHeight="1" x14ac:dyDescent="0.15">
      <c r="A340" s="7" t="s">
        <v>971</v>
      </c>
      <c r="B340" s="23" t="s">
        <v>972</v>
      </c>
      <c r="C340" s="27" t="s">
        <v>339</v>
      </c>
      <c r="D340" s="7" t="s">
        <v>973</v>
      </c>
      <c r="E340" s="9" t="s">
        <v>28</v>
      </c>
      <c r="F340" s="8">
        <v>9.3800000000000008</v>
      </c>
      <c r="G340" s="10">
        <v>510.97</v>
      </c>
      <c r="H340" s="10">
        <f>TRUNC(G340 * (1 + 23.63 / 100), 2)</f>
        <v>631.71</v>
      </c>
      <c r="I340" s="10">
        <f>TRUNC(F340 * H340, 2)</f>
        <v>5925.43</v>
      </c>
      <c r="J340" s="11">
        <f t="shared" si="37"/>
        <v>2.5763669590962859E-4</v>
      </c>
    </row>
    <row r="341" spans="1:10" ht="24" customHeight="1" x14ac:dyDescent="0.15">
      <c r="A341" s="7" t="s">
        <v>974</v>
      </c>
      <c r="B341" s="23" t="s">
        <v>975</v>
      </c>
      <c r="C341" s="27" t="s">
        <v>339</v>
      </c>
      <c r="D341" s="7" t="s">
        <v>976</v>
      </c>
      <c r="E341" s="9" t="s">
        <v>28</v>
      </c>
      <c r="F341" s="8">
        <v>1.76</v>
      </c>
      <c r="G341" s="10">
        <v>1962.65</v>
      </c>
      <c r="H341" s="10">
        <f>TRUNC(G341 * (1 + 23.63 / 100), 2)</f>
        <v>2426.42</v>
      </c>
      <c r="I341" s="10">
        <f>TRUNC(F341 * H341, 2)</f>
        <v>4270.49</v>
      </c>
      <c r="J341" s="11">
        <f t="shared" si="37"/>
        <v>1.8568018414108505E-4</v>
      </c>
    </row>
    <row r="342" spans="1:10" ht="24" customHeight="1" x14ac:dyDescent="0.15">
      <c r="A342" s="7" t="s">
        <v>977</v>
      </c>
      <c r="B342" s="23" t="s">
        <v>978</v>
      </c>
      <c r="C342" s="27" t="s">
        <v>339</v>
      </c>
      <c r="D342" s="7" t="s">
        <v>979</v>
      </c>
      <c r="E342" s="9" t="s">
        <v>50</v>
      </c>
      <c r="F342" s="8">
        <v>153.66</v>
      </c>
      <c r="G342" s="10">
        <v>163.83000000000001</v>
      </c>
      <c r="H342" s="10">
        <f>TRUNC(G342 * (1 + 23.63 / 100), 2)</f>
        <v>202.54</v>
      </c>
      <c r="I342" s="10">
        <f>TRUNC(F342 * H342, 2)</f>
        <v>31122.29</v>
      </c>
      <c r="J342" s="11">
        <f t="shared" si="37"/>
        <v>1.3531919142984179E-3</v>
      </c>
    </row>
    <row r="343" spans="1:10" ht="24" customHeight="1" x14ac:dyDescent="0.15">
      <c r="A343" s="7" t="s">
        <v>980</v>
      </c>
      <c r="B343" s="23" t="s">
        <v>981</v>
      </c>
      <c r="C343" s="27" t="s">
        <v>339</v>
      </c>
      <c r="D343" s="7" t="s">
        <v>982</v>
      </c>
      <c r="E343" s="9" t="s">
        <v>50</v>
      </c>
      <c r="F343" s="8">
        <v>235</v>
      </c>
      <c r="G343" s="10">
        <v>140.43</v>
      </c>
      <c r="H343" s="10">
        <f>TRUNC(G343 * (1 + 23.63 / 100), 2)</f>
        <v>173.61</v>
      </c>
      <c r="I343" s="10">
        <f>TRUNC(F343 * H343, 2)</f>
        <v>40798.35</v>
      </c>
      <c r="J343" s="11">
        <f t="shared" si="37"/>
        <v>1.7739053693258708E-3</v>
      </c>
    </row>
    <row r="344" spans="1:10" ht="24" customHeight="1" x14ac:dyDescent="0.15">
      <c r="A344" s="3" t="s">
        <v>983</v>
      </c>
      <c r="B344" s="22"/>
      <c r="C344" s="22"/>
      <c r="D344" s="3" t="s">
        <v>984</v>
      </c>
      <c r="E344" s="3"/>
      <c r="F344" s="4"/>
      <c r="G344" s="3"/>
      <c r="H344" s="3"/>
      <c r="I344" s="5">
        <v>26346.57</v>
      </c>
      <c r="J344" s="6">
        <f t="shared" si="37"/>
        <v>1.1455444150638423E-3</v>
      </c>
    </row>
    <row r="345" spans="1:10" ht="26" customHeight="1" x14ac:dyDescent="0.15">
      <c r="A345" s="7" t="s">
        <v>985</v>
      </c>
      <c r="B345" s="23" t="s">
        <v>986</v>
      </c>
      <c r="C345" s="27" t="s">
        <v>26</v>
      </c>
      <c r="D345" s="7" t="s">
        <v>987</v>
      </c>
      <c r="E345" s="9" t="s">
        <v>28</v>
      </c>
      <c r="F345" s="8">
        <v>250</v>
      </c>
      <c r="G345" s="10">
        <v>20.96</v>
      </c>
      <c r="H345" s="10">
        <f>TRUNC(G345 * (1 + 23.63 / 100), 2)</f>
        <v>25.91</v>
      </c>
      <c r="I345" s="10">
        <f>TRUNC(F345 * H345, 2)</f>
        <v>6477.5</v>
      </c>
      <c r="J345" s="11">
        <f t="shared" si="37"/>
        <v>2.8164060629433119E-4</v>
      </c>
    </row>
    <row r="346" spans="1:10" ht="24" customHeight="1" x14ac:dyDescent="0.15">
      <c r="A346" s="7" t="s">
        <v>988</v>
      </c>
      <c r="B346" s="23" t="s">
        <v>989</v>
      </c>
      <c r="C346" s="27" t="s">
        <v>26</v>
      </c>
      <c r="D346" s="7" t="s">
        <v>990</v>
      </c>
      <c r="E346" s="9" t="s">
        <v>23</v>
      </c>
      <c r="F346" s="8">
        <v>320</v>
      </c>
      <c r="G346" s="10">
        <v>44.92</v>
      </c>
      <c r="H346" s="10">
        <f>TRUNC(G346 * (1 + 23.63 / 100), 2)</f>
        <v>55.53</v>
      </c>
      <c r="I346" s="10">
        <f>TRUNC(F346 * H346, 2)</f>
        <v>17769.599999999999</v>
      </c>
      <c r="J346" s="11">
        <f t="shared" si="37"/>
        <v>7.7261920765847125E-4</v>
      </c>
    </row>
    <row r="347" spans="1:10" ht="26" customHeight="1" x14ac:dyDescent="0.15">
      <c r="A347" s="12" t="s">
        <v>991</v>
      </c>
      <c r="B347" s="24" t="s">
        <v>992</v>
      </c>
      <c r="C347" s="28" t="s">
        <v>26</v>
      </c>
      <c r="D347" s="12" t="s">
        <v>993</v>
      </c>
      <c r="E347" s="14" t="s">
        <v>68</v>
      </c>
      <c r="F347" s="13">
        <v>35.5</v>
      </c>
      <c r="G347" s="15">
        <v>51.12</v>
      </c>
      <c r="H347" s="15" t="str">
        <f>TRUNC(G347 * (1 + 15.69 / 100), 2) &amp;CHAR(10)&amp; "(15.69%)"</f>
        <v>59,14
(15.69%)</v>
      </c>
      <c r="I347" s="15">
        <f>TRUNC(F347 * TRUNC(G347 * (1 + 15.69 / 100), 2), 2)</f>
        <v>2099.4699999999998</v>
      </c>
      <c r="J347" s="16">
        <f t="shared" si="37"/>
        <v>9.1284601111039676E-5</v>
      </c>
    </row>
    <row r="348" spans="1:10" ht="24" customHeight="1" x14ac:dyDescent="0.15">
      <c r="A348" s="3" t="s">
        <v>994</v>
      </c>
      <c r="B348" s="22"/>
      <c r="C348" s="22"/>
      <c r="D348" s="3" t="s">
        <v>995</v>
      </c>
      <c r="E348" s="3"/>
      <c r="F348" s="4"/>
      <c r="G348" s="3"/>
      <c r="H348" s="3"/>
      <c r="I348" s="5">
        <v>233096.35</v>
      </c>
      <c r="J348" s="6">
        <f t="shared" si="37"/>
        <v>1.0134989940408434E-2</v>
      </c>
    </row>
    <row r="349" spans="1:10" ht="24" customHeight="1" x14ac:dyDescent="0.15">
      <c r="A349" s="3" t="s">
        <v>996</v>
      </c>
      <c r="B349" s="22"/>
      <c r="C349" s="22"/>
      <c r="D349" s="3" t="s">
        <v>997</v>
      </c>
      <c r="E349" s="3"/>
      <c r="F349" s="4"/>
      <c r="G349" s="3"/>
      <c r="H349" s="3"/>
      <c r="I349" s="5">
        <v>233096.35</v>
      </c>
      <c r="J349" s="6">
        <f t="shared" si="37"/>
        <v>1.0134989940408434E-2</v>
      </c>
    </row>
    <row r="350" spans="1:10" ht="24" customHeight="1" x14ac:dyDescent="0.15">
      <c r="A350" s="7" t="s">
        <v>998</v>
      </c>
      <c r="B350" s="23" t="s">
        <v>999</v>
      </c>
      <c r="C350" s="27" t="s">
        <v>339</v>
      </c>
      <c r="D350" s="7" t="s">
        <v>1000</v>
      </c>
      <c r="E350" s="9" t="s">
        <v>50</v>
      </c>
      <c r="F350" s="8">
        <v>1150</v>
      </c>
      <c r="G350" s="10">
        <v>14.71</v>
      </c>
      <c r="H350" s="10">
        <f>TRUNC(G350 * (1 + 23.63 / 100), 2)</f>
        <v>18.18</v>
      </c>
      <c r="I350" s="10">
        <f>TRUNC(F350 * H350, 2)</f>
        <v>20907</v>
      </c>
      <c r="J350" s="11">
        <f t="shared" si="37"/>
        <v>9.0903282991826827E-4</v>
      </c>
    </row>
    <row r="351" spans="1:10" ht="24" customHeight="1" x14ac:dyDescent="0.15">
      <c r="A351" s="7" t="s">
        <v>1001</v>
      </c>
      <c r="B351" s="23" t="s">
        <v>1002</v>
      </c>
      <c r="C351" s="27" t="s">
        <v>21</v>
      </c>
      <c r="D351" s="7" t="s">
        <v>1003</v>
      </c>
      <c r="E351" s="9" t="s">
        <v>1004</v>
      </c>
      <c r="F351" s="8">
        <v>20950</v>
      </c>
      <c r="G351" s="10">
        <v>5.23</v>
      </c>
      <c r="H351" s="10">
        <f>TRUNC(G351 * (1 + 23.63 / 100), 2)</f>
        <v>6.46</v>
      </c>
      <c r="I351" s="10">
        <f>TRUNC(F351 * H351, 2)</f>
        <v>135337</v>
      </c>
      <c r="J351" s="11">
        <f t="shared" si="37"/>
        <v>5.8844299087697262E-3</v>
      </c>
    </row>
    <row r="352" spans="1:10" ht="24" customHeight="1" x14ac:dyDescent="0.15">
      <c r="A352" s="12" t="s">
        <v>1001</v>
      </c>
      <c r="B352" s="24" t="s">
        <v>1005</v>
      </c>
      <c r="C352" s="28" t="s">
        <v>21</v>
      </c>
      <c r="D352" s="12" t="s">
        <v>1006</v>
      </c>
      <c r="E352" s="14" t="s">
        <v>23</v>
      </c>
      <c r="F352" s="13">
        <v>321</v>
      </c>
      <c r="G352" s="15">
        <v>104.06</v>
      </c>
      <c r="H352" s="15" t="str">
        <f>TRUNC(G352 * (1 + 15.69 / 100), 2) &amp;CHAR(10)&amp; "(15.69%)"</f>
        <v>120,38
(15.69%)</v>
      </c>
      <c r="I352" s="15">
        <f>TRUNC(F352 * TRUNC(G352 * (1 + 15.69 / 100), 2), 2)</f>
        <v>38641.980000000003</v>
      </c>
      <c r="J352" s="16">
        <f t="shared" si="37"/>
        <v>1.6801467658222188E-3</v>
      </c>
    </row>
    <row r="353" spans="1:10" ht="24" customHeight="1" x14ac:dyDescent="0.15">
      <c r="A353" s="7" t="s">
        <v>1007</v>
      </c>
      <c r="B353" s="23" t="s">
        <v>1008</v>
      </c>
      <c r="C353" s="27" t="s">
        <v>339</v>
      </c>
      <c r="D353" s="7" t="s">
        <v>1009</v>
      </c>
      <c r="E353" s="9" t="s">
        <v>1010</v>
      </c>
      <c r="F353" s="8">
        <v>321</v>
      </c>
      <c r="G353" s="10">
        <v>35</v>
      </c>
      <c r="H353" s="10">
        <f>TRUNC(G353 * (1 + 23.63 / 100), 2)</f>
        <v>43.27</v>
      </c>
      <c r="I353" s="10">
        <f>TRUNC(F353 * H353, 2)</f>
        <v>13889.67</v>
      </c>
      <c r="J353" s="11">
        <f t="shared" si="37"/>
        <v>6.0392050637254858E-4</v>
      </c>
    </row>
    <row r="354" spans="1:10" ht="26" customHeight="1" x14ac:dyDescent="0.15">
      <c r="A354" s="7" t="s">
        <v>1011</v>
      </c>
      <c r="B354" s="23" t="s">
        <v>1012</v>
      </c>
      <c r="C354" s="27" t="s">
        <v>339</v>
      </c>
      <c r="D354" s="7" t="s">
        <v>1013</v>
      </c>
      <c r="E354" s="9" t="s">
        <v>50</v>
      </c>
      <c r="F354" s="8">
        <v>360</v>
      </c>
      <c r="G354" s="10">
        <v>34.17</v>
      </c>
      <c r="H354" s="10">
        <f>TRUNC(G354 * (1 + 23.63 / 100), 2)</f>
        <v>42.24</v>
      </c>
      <c r="I354" s="10">
        <f>TRUNC(F354 * H354, 2)</f>
        <v>15206.4</v>
      </c>
      <c r="J354" s="11">
        <f t="shared" si="37"/>
        <v>6.611717044467955E-4</v>
      </c>
    </row>
    <row r="355" spans="1:10" ht="26" customHeight="1" x14ac:dyDescent="0.15">
      <c r="A355" s="7" t="s">
        <v>1014</v>
      </c>
      <c r="B355" s="23" t="s">
        <v>856</v>
      </c>
      <c r="C355" s="27" t="s">
        <v>339</v>
      </c>
      <c r="D355" s="7" t="s">
        <v>857</v>
      </c>
      <c r="E355" s="9" t="s">
        <v>50</v>
      </c>
      <c r="F355" s="8">
        <v>95</v>
      </c>
      <c r="G355" s="10">
        <v>77.61</v>
      </c>
      <c r="H355" s="10">
        <f>TRUNC(G355 * (1 + 23.63 / 100), 2)</f>
        <v>95.94</v>
      </c>
      <c r="I355" s="10">
        <f>TRUNC(F355 * H355, 2)</f>
        <v>9114.2999999999993</v>
      </c>
      <c r="J355" s="11">
        <f t="shared" si="37"/>
        <v>3.9628822507887656E-4</v>
      </c>
    </row>
    <row r="356" spans="1:10" ht="26" customHeight="1" x14ac:dyDescent="0.15">
      <c r="A356" s="3" t="s">
        <v>1015</v>
      </c>
      <c r="B356" s="22"/>
      <c r="C356" s="22"/>
      <c r="D356" s="3" t="s">
        <v>1016</v>
      </c>
      <c r="E356" s="3"/>
      <c r="F356" s="4"/>
      <c r="G356" s="3"/>
      <c r="H356" s="3"/>
      <c r="I356" s="5">
        <v>408039.14</v>
      </c>
      <c r="J356" s="6">
        <f t="shared" si="37"/>
        <v>1.7741472911064069E-2</v>
      </c>
    </row>
    <row r="357" spans="1:10" ht="24" customHeight="1" x14ac:dyDescent="0.15">
      <c r="A357" s="3" t="s">
        <v>1017</v>
      </c>
      <c r="B357" s="22"/>
      <c r="C357" s="22"/>
      <c r="D357" s="3" t="s">
        <v>1018</v>
      </c>
      <c r="E357" s="3"/>
      <c r="F357" s="4"/>
      <c r="G357" s="3"/>
      <c r="H357" s="3"/>
      <c r="I357" s="5">
        <v>80083.34</v>
      </c>
      <c r="J357" s="6">
        <f t="shared" si="37"/>
        <v>3.4820101013778564E-3</v>
      </c>
    </row>
    <row r="358" spans="1:10" ht="26" customHeight="1" x14ac:dyDescent="0.15">
      <c r="A358" s="7" t="s">
        <v>1019</v>
      </c>
      <c r="B358" s="23" t="s">
        <v>1020</v>
      </c>
      <c r="C358" s="27" t="s">
        <v>26</v>
      </c>
      <c r="D358" s="7" t="s">
        <v>1021</v>
      </c>
      <c r="E358" s="9" t="s">
        <v>28</v>
      </c>
      <c r="F358" s="8">
        <v>1220</v>
      </c>
      <c r="G358" s="10">
        <v>1.55</v>
      </c>
      <c r="H358" s="10">
        <f t="shared" ref="H358:H368" si="40">TRUNC(G358 * (1 + 23.63 / 100), 2)</f>
        <v>1.91</v>
      </c>
      <c r="I358" s="10">
        <f t="shared" ref="I358:I368" si="41">TRUNC(F358 * H358, 2)</f>
        <v>2330.1999999999998</v>
      </c>
      <c r="J358" s="11">
        <f t="shared" si="37"/>
        <v>1.0131670255299892E-4</v>
      </c>
    </row>
    <row r="359" spans="1:10" ht="26" customHeight="1" x14ac:dyDescent="0.15">
      <c r="A359" s="7" t="s">
        <v>1022</v>
      </c>
      <c r="B359" s="23" t="s">
        <v>1023</v>
      </c>
      <c r="C359" s="27" t="s">
        <v>26</v>
      </c>
      <c r="D359" s="7" t="s">
        <v>1024</v>
      </c>
      <c r="E359" s="9" t="s">
        <v>23</v>
      </c>
      <c r="F359" s="8">
        <v>12</v>
      </c>
      <c r="G359" s="10">
        <v>227.81</v>
      </c>
      <c r="H359" s="10">
        <f t="shared" si="40"/>
        <v>281.64</v>
      </c>
      <c r="I359" s="10">
        <f t="shared" si="41"/>
        <v>3379.68</v>
      </c>
      <c r="J359" s="11">
        <f t="shared" si="37"/>
        <v>1.4694791575157472E-4</v>
      </c>
    </row>
    <row r="360" spans="1:10" ht="39" customHeight="1" x14ac:dyDescent="0.15">
      <c r="A360" s="7" t="s">
        <v>1025</v>
      </c>
      <c r="B360" s="23" t="s">
        <v>1026</v>
      </c>
      <c r="C360" s="27" t="s">
        <v>26</v>
      </c>
      <c r="D360" s="7" t="s">
        <v>1027</v>
      </c>
      <c r="E360" s="9" t="s">
        <v>23</v>
      </c>
      <c r="F360" s="8">
        <v>9</v>
      </c>
      <c r="G360" s="10">
        <v>93.64</v>
      </c>
      <c r="H360" s="10">
        <f t="shared" si="40"/>
        <v>115.76</v>
      </c>
      <c r="I360" s="10">
        <f t="shared" si="41"/>
        <v>1041.8399999999999</v>
      </c>
      <c r="J360" s="11">
        <f t="shared" si="37"/>
        <v>4.529902728856596E-5</v>
      </c>
    </row>
    <row r="361" spans="1:10" ht="39" customHeight="1" x14ac:dyDescent="0.15">
      <c r="A361" s="7" t="s">
        <v>1028</v>
      </c>
      <c r="B361" s="23" t="s">
        <v>1029</v>
      </c>
      <c r="C361" s="27" t="s">
        <v>26</v>
      </c>
      <c r="D361" s="7" t="s">
        <v>1030</v>
      </c>
      <c r="E361" s="9" t="s">
        <v>23</v>
      </c>
      <c r="F361" s="8">
        <v>21</v>
      </c>
      <c r="G361" s="10">
        <v>144.41999999999999</v>
      </c>
      <c r="H361" s="10">
        <f t="shared" si="40"/>
        <v>178.54</v>
      </c>
      <c r="I361" s="10">
        <f t="shared" si="41"/>
        <v>3749.34</v>
      </c>
      <c r="J361" s="11">
        <f t="shared" si="37"/>
        <v>1.6302067013563686E-4</v>
      </c>
    </row>
    <row r="362" spans="1:10" ht="24" customHeight="1" x14ac:dyDescent="0.15">
      <c r="A362" s="7" t="s">
        <v>1031</v>
      </c>
      <c r="B362" s="23" t="s">
        <v>1032</v>
      </c>
      <c r="C362" s="27" t="s">
        <v>26</v>
      </c>
      <c r="D362" s="7" t="s">
        <v>1033</v>
      </c>
      <c r="E362" s="9" t="s">
        <v>28</v>
      </c>
      <c r="F362" s="8">
        <v>375</v>
      </c>
      <c r="G362" s="10">
        <v>1.62</v>
      </c>
      <c r="H362" s="10">
        <f t="shared" si="40"/>
        <v>2</v>
      </c>
      <c r="I362" s="10">
        <f t="shared" si="41"/>
        <v>750</v>
      </c>
      <c r="J362" s="11">
        <f t="shared" si="37"/>
        <v>3.2609873364839588E-5</v>
      </c>
    </row>
    <row r="363" spans="1:10" ht="65" customHeight="1" x14ac:dyDescent="0.15">
      <c r="A363" s="7" t="s">
        <v>1034</v>
      </c>
      <c r="B363" s="23" t="s">
        <v>1035</v>
      </c>
      <c r="C363" s="27" t="s">
        <v>26</v>
      </c>
      <c r="D363" s="7" t="s">
        <v>1036</v>
      </c>
      <c r="E363" s="9" t="s">
        <v>1037</v>
      </c>
      <c r="F363" s="8">
        <v>220</v>
      </c>
      <c r="G363" s="10">
        <v>113.83</v>
      </c>
      <c r="H363" s="10">
        <f t="shared" si="40"/>
        <v>140.72</v>
      </c>
      <c r="I363" s="10">
        <f t="shared" si="41"/>
        <v>30958.400000000001</v>
      </c>
      <c r="J363" s="11">
        <f t="shared" si="37"/>
        <v>1.3460660047707332E-3</v>
      </c>
    </row>
    <row r="364" spans="1:10" ht="26" customHeight="1" x14ac:dyDescent="0.15">
      <c r="A364" s="7" t="s">
        <v>1038</v>
      </c>
      <c r="B364" s="23" t="s">
        <v>1039</v>
      </c>
      <c r="C364" s="27" t="s">
        <v>26</v>
      </c>
      <c r="D364" s="7" t="s">
        <v>1040</v>
      </c>
      <c r="E364" s="9" t="s">
        <v>68</v>
      </c>
      <c r="F364" s="8">
        <v>25.3</v>
      </c>
      <c r="G364" s="10">
        <v>490.52</v>
      </c>
      <c r="H364" s="10">
        <f t="shared" si="40"/>
        <v>606.41999999999996</v>
      </c>
      <c r="I364" s="10">
        <f t="shared" si="41"/>
        <v>15342.42</v>
      </c>
      <c r="J364" s="11">
        <f t="shared" si="37"/>
        <v>6.6708583108024291E-4</v>
      </c>
    </row>
    <row r="365" spans="1:10" ht="52" customHeight="1" x14ac:dyDescent="0.15">
      <c r="A365" s="7" t="s">
        <v>1041</v>
      </c>
      <c r="B365" s="23" t="s">
        <v>1042</v>
      </c>
      <c r="C365" s="27" t="s">
        <v>26</v>
      </c>
      <c r="D365" s="7" t="s">
        <v>1043</v>
      </c>
      <c r="E365" s="9" t="s">
        <v>1037</v>
      </c>
      <c r="F365" s="8">
        <v>220</v>
      </c>
      <c r="G365" s="10">
        <v>10.24</v>
      </c>
      <c r="H365" s="10">
        <f t="shared" si="40"/>
        <v>12.65</v>
      </c>
      <c r="I365" s="10">
        <f t="shared" si="41"/>
        <v>2783</v>
      </c>
      <c r="J365" s="11">
        <f t="shared" si="37"/>
        <v>1.2100437009913142E-4</v>
      </c>
    </row>
    <row r="366" spans="1:10" ht="26" customHeight="1" x14ac:dyDescent="0.15">
      <c r="A366" s="7" t="s">
        <v>1044</v>
      </c>
      <c r="B366" s="23" t="s">
        <v>1045</v>
      </c>
      <c r="C366" s="27" t="s">
        <v>26</v>
      </c>
      <c r="D366" s="7" t="s">
        <v>1046</v>
      </c>
      <c r="E366" s="9" t="s">
        <v>28</v>
      </c>
      <c r="F366" s="8">
        <v>152.88999999999999</v>
      </c>
      <c r="G366" s="10">
        <v>2.63</v>
      </c>
      <c r="H366" s="10">
        <f t="shared" si="40"/>
        <v>3.25</v>
      </c>
      <c r="I366" s="10">
        <f t="shared" si="41"/>
        <v>496.89</v>
      </c>
      <c r="J366" s="11">
        <f t="shared" si="37"/>
        <v>2.1604693301673523E-5</v>
      </c>
    </row>
    <row r="367" spans="1:10" ht="26" customHeight="1" x14ac:dyDescent="0.15">
      <c r="A367" s="7" t="s">
        <v>1047</v>
      </c>
      <c r="B367" s="23" t="s">
        <v>1048</v>
      </c>
      <c r="C367" s="27" t="s">
        <v>26</v>
      </c>
      <c r="D367" s="7" t="s">
        <v>1049</v>
      </c>
      <c r="E367" s="9" t="s">
        <v>28</v>
      </c>
      <c r="F367" s="8">
        <v>15</v>
      </c>
      <c r="G367" s="10">
        <v>7.34</v>
      </c>
      <c r="H367" s="10">
        <f t="shared" si="40"/>
        <v>9.07</v>
      </c>
      <c r="I367" s="10">
        <f t="shared" si="41"/>
        <v>136.05000000000001</v>
      </c>
      <c r="J367" s="11">
        <f t="shared" si="37"/>
        <v>5.9154310283819014E-6</v>
      </c>
    </row>
    <row r="368" spans="1:10" ht="26" customHeight="1" x14ac:dyDescent="0.15">
      <c r="A368" s="7" t="s">
        <v>1050</v>
      </c>
      <c r="B368" s="23" t="s">
        <v>1051</v>
      </c>
      <c r="C368" s="27" t="s">
        <v>26</v>
      </c>
      <c r="D368" s="7" t="s">
        <v>1052</v>
      </c>
      <c r="E368" s="9" t="s">
        <v>68</v>
      </c>
      <c r="F368" s="8">
        <v>182.4</v>
      </c>
      <c r="G368" s="10">
        <v>84.77</v>
      </c>
      <c r="H368" s="10">
        <f t="shared" si="40"/>
        <v>104.8</v>
      </c>
      <c r="I368" s="10">
        <f t="shared" si="41"/>
        <v>19115.52</v>
      </c>
      <c r="J368" s="11">
        <f t="shared" si="37"/>
        <v>8.3113958200407791E-4</v>
      </c>
    </row>
    <row r="369" spans="1:10" ht="24" customHeight="1" x14ac:dyDescent="0.15">
      <c r="A369" s="3" t="s">
        <v>1053</v>
      </c>
      <c r="B369" s="22"/>
      <c r="C369" s="22"/>
      <c r="D369" s="3" t="s">
        <v>1054</v>
      </c>
      <c r="E369" s="3"/>
      <c r="F369" s="4"/>
      <c r="G369" s="3"/>
      <c r="H369" s="3"/>
      <c r="I369" s="5">
        <v>163776.03</v>
      </c>
      <c r="J369" s="6">
        <f t="shared" si="37"/>
        <v>7.1209541313282249E-3</v>
      </c>
    </row>
    <row r="370" spans="1:10" ht="26" customHeight="1" x14ac:dyDescent="0.15">
      <c r="A370" s="7" t="s">
        <v>1055</v>
      </c>
      <c r="B370" s="23" t="s">
        <v>1056</v>
      </c>
      <c r="C370" s="27" t="s">
        <v>26</v>
      </c>
      <c r="D370" s="7" t="s">
        <v>1057</v>
      </c>
      <c r="E370" s="9" t="s">
        <v>68</v>
      </c>
      <c r="F370" s="8">
        <v>17.18</v>
      </c>
      <c r="G370" s="10">
        <v>568.28</v>
      </c>
      <c r="H370" s="10">
        <f t="shared" ref="H370:H376" si="42">TRUNC(G370 * (1 + 23.63 / 100), 2)</f>
        <v>702.56</v>
      </c>
      <c r="I370" s="10">
        <f t="shared" ref="I370:I376" si="43">TRUNC(F370 * H370, 2)</f>
        <v>12069.98</v>
      </c>
      <c r="J370" s="11">
        <f t="shared" si="37"/>
        <v>5.2480069242152861E-4</v>
      </c>
    </row>
    <row r="371" spans="1:10" ht="39" customHeight="1" x14ac:dyDescent="0.15">
      <c r="A371" s="7" t="s">
        <v>1058</v>
      </c>
      <c r="B371" s="23" t="s">
        <v>1059</v>
      </c>
      <c r="C371" s="27" t="s">
        <v>26</v>
      </c>
      <c r="D371" s="7" t="s">
        <v>1060</v>
      </c>
      <c r="E371" s="9" t="s">
        <v>94</v>
      </c>
      <c r="F371" s="8">
        <v>3696.22</v>
      </c>
      <c r="G371" s="10">
        <v>12.65</v>
      </c>
      <c r="H371" s="10">
        <f t="shared" si="42"/>
        <v>15.63</v>
      </c>
      <c r="I371" s="10">
        <f t="shared" si="43"/>
        <v>57771.91</v>
      </c>
      <c r="J371" s="11">
        <f t="shared" si="37"/>
        <v>2.5119128921932132E-3</v>
      </c>
    </row>
    <row r="372" spans="1:10" ht="26" customHeight="1" x14ac:dyDescent="0.15">
      <c r="A372" s="7" t="s">
        <v>1061</v>
      </c>
      <c r="B372" s="23" t="s">
        <v>1062</v>
      </c>
      <c r="C372" s="27" t="s">
        <v>26</v>
      </c>
      <c r="D372" s="7" t="s">
        <v>1063</v>
      </c>
      <c r="E372" s="9" t="s">
        <v>94</v>
      </c>
      <c r="F372" s="8">
        <v>179.25</v>
      </c>
      <c r="G372" s="10">
        <v>13.29</v>
      </c>
      <c r="H372" s="10">
        <f t="shared" si="42"/>
        <v>16.43</v>
      </c>
      <c r="I372" s="10">
        <f t="shared" si="43"/>
        <v>2945.07</v>
      </c>
      <c r="J372" s="11">
        <f t="shared" si="37"/>
        <v>1.280511463341175E-4</v>
      </c>
    </row>
    <row r="373" spans="1:10" ht="39" customHeight="1" x14ac:dyDescent="0.15">
      <c r="A373" s="7" t="s">
        <v>1064</v>
      </c>
      <c r="B373" s="23" t="s">
        <v>1065</v>
      </c>
      <c r="C373" s="27" t="s">
        <v>26</v>
      </c>
      <c r="D373" s="7" t="s">
        <v>1066</v>
      </c>
      <c r="E373" s="9" t="s">
        <v>68</v>
      </c>
      <c r="F373" s="8">
        <v>2.39</v>
      </c>
      <c r="G373" s="10">
        <v>624.55999999999995</v>
      </c>
      <c r="H373" s="10">
        <f t="shared" si="42"/>
        <v>772.14</v>
      </c>
      <c r="I373" s="10">
        <f t="shared" si="43"/>
        <v>1845.41</v>
      </c>
      <c r="J373" s="11">
        <f t="shared" si="37"/>
        <v>8.0238115208278166E-5</v>
      </c>
    </row>
    <row r="374" spans="1:10" ht="52" customHeight="1" x14ac:dyDescent="0.15">
      <c r="A374" s="7" t="s">
        <v>1067</v>
      </c>
      <c r="B374" s="23" t="s">
        <v>1068</v>
      </c>
      <c r="C374" s="27" t="s">
        <v>26</v>
      </c>
      <c r="D374" s="7" t="s">
        <v>1069</v>
      </c>
      <c r="E374" s="9" t="s">
        <v>28</v>
      </c>
      <c r="F374" s="8">
        <v>98.5</v>
      </c>
      <c r="G374" s="10">
        <v>167.33</v>
      </c>
      <c r="H374" s="10">
        <f t="shared" si="42"/>
        <v>206.87</v>
      </c>
      <c r="I374" s="10">
        <f t="shared" si="43"/>
        <v>20376.689999999999</v>
      </c>
      <c r="J374" s="11">
        <f t="shared" si="37"/>
        <v>8.8597504065945746E-4</v>
      </c>
    </row>
    <row r="375" spans="1:10" ht="39" customHeight="1" x14ac:dyDescent="0.15">
      <c r="A375" s="7" t="s">
        <v>1070</v>
      </c>
      <c r="B375" s="23" t="s">
        <v>168</v>
      </c>
      <c r="C375" s="27" t="s">
        <v>21</v>
      </c>
      <c r="D375" s="7" t="s">
        <v>169</v>
      </c>
      <c r="E375" s="9" t="s">
        <v>68</v>
      </c>
      <c r="F375" s="8">
        <v>86.78</v>
      </c>
      <c r="G375" s="10">
        <v>639.05999999999995</v>
      </c>
      <c r="H375" s="10">
        <f t="shared" si="42"/>
        <v>790.06</v>
      </c>
      <c r="I375" s="10">
        <f t="shared" si="43"/>
        <v>68561.399999999994</v>
      </c>
      <c r="J375" s="11">
        <f t="shared" si="37"/>
        <v>2.9810380956214835E-3</v>
      </c>
    </row>
    <row r="376" spans="1:10" ht="26" customHeight="1" x14ac:dyDescent="0.15">
      <c r="A376" s="7" t="s">
        <v>1071</v>
      </c>
      <c r="B376" s="23" t="s">
        <v>355</v>
      </c>
      <c r="C376" s="27" t="s">
        <v>26</v>
      </c>
      <c r="D376" s="7" t="s">
        <v>356</v>
      </c>
      <c r="E376" s="9" t="s">
        <v>28</v>
      </c>
      <c r="F376" s="8">
        <v>60.82</v>
      </c>
      <c r="G376" s="10">
        <v>2.74</v>
      </c>
      <c r="H376" s="10">
        <f t="shared" si="42"/>
        <v>3.38</v>
      </c>
      <c r="I376" s="10">
        <f t="shared" si="43"/>
        <v>205.57</v>
      </c>
      <c r="J376" s="11">
        <f t="shared" si="37"/>
        <v>8.9381488901467647E-6</v>
      </c>
    </row>
    <row r="377" spans="1:10" ht="24" customHeight="1" x14ac:dyDescent="0.15">
      <c r="A377" s="3" t="s">
        <v>1072</v>
      </c>
      <c r="B377" s="22"/>
      <c r="C377" s="22"/>
      <c r="D377" s="3" t="s">
        <v>1073</v>
      </c>
      <c r="E377" s="3"/>
      <c r="F377" s="4"/>
      <c r="G377" s="3"/>
      <c r="H377" s="3"/>
      <c r="I377" s="5">
        <v>20039.93</v>
      </c>
      <c r="J377" s="6">
        <f t="shared" si="37"/>
        <v>8.7133277272033298E-4</v>
      </c>
    </row>
    <row r="378" spans="1:10" ht="52" customHeight="1" x14ac:dyDescent="0.15">
      <c r="A378" s="7" t="s">
        <v>1074</v>
      </c>
      <c r="B378" s="23" t="s">
        <v>1075</v>
      </c>
      <c r="C378" s="27" t="s">
        <v>26</v>
      </c>
      <c r="D378" s="7" t="s">
        <v>1076</v>
      </c>
      <c r="E378" s="9" t="s">
        <v>28</v>
      </c>
      <c r="F378" s="8">
        <v>60.82</v>
      </c>
      <c r="G378" s="10">
        <v>62.14</v>
      </c>
      <c r="H378" s="10">
        <f>TRUNC(G378 * (1 + 23.63 / 100), 2)</f>
        <v>76.819999999999993</v>
      </c>
      <c r="I378" s="10">
        <f>TRUNC(F378 * H378, 2)</f>
        <v>4672.1899999999996</v>
      </c>
      <c r="J378" s="11">
        <f t="shared" si="37"/>
        <v>2.0314603231529312E-4</v>
      </c>
    </row>
    <row r="379" spans="1:10" ht="39" customHeight="1" x14ac:dyDescent="0.15">
      <c r="A379" s="7" t="s">
        <v>1077</v>
      </c>
      <c r="B379" s="23" t="s">
        <v>1078</v>
      </c>
      <c r="C379" s="27" t="s">
        <v>26</v>
      </c>
      <c r="D379" s="7" t="s">
        <v>1079</v>
      </c>
      <c r="E379" s="9" t="s">
        <v>28</v>
      </c>
      <c r="F379" s="8">
        <v>109.6</v>
      </c>
      <c r="G379" s="10">
        <v>42.08</v>
      </c>
      <c r="H379" s="10">
        <f>TRUNC(G379 * (1 + 23.63 / 100), 2)</f>
        <v>52.02</v>
      </c>
      <c r="I379" s="10">
        <f>TRUNC(F379 * H379, 2)</f>
        <v>5701.39</v>
      </c>
      <c r="J379" s="11">
        <f t="shared" si="37"/>
        <v>2.4789547453808367E-4</v>
      </c>
    </row>
    <row r="380" spans="1:10" ht="39" customHeight="1" x14ac:dyDescent="0.15">
      <c r="A380" s="7" t="s">
        <v>1080</v>
      </c>
      <c r="B380" s="23" t="s">
        <v>1081</v>
      </c>
      <c r="C380" s="27" t="s">
        <v>26</v>
      </c>
      <c r="D380" s="7" t="s">
        <v>1082</v>
      </c>
      <c r="E380" s="9" t="s">
        <v>23</v>
      </c>
      <c r="F380" s="8">
        <v>3</v>
      </c>
      <c r="G380" s="10">
        <v>2509.83</v>
      </c>
      <c r="H380" s="10">
        <f>TRUNC(G380 * (1 + 23.63 / 100), 2)</f>
        <v>3102.9</v>
      </c>
      <c r="I380" s="10">
        <f>TRUNC(F380 * H380, 2)</f>
        <v>9308.7000000000007</v>
      </c>
      <c r="J380" s="11">
        <f t="shared" si="37"/>
        <v>4.0474070425504301E-4</v>
      </c>
    </row>
    <row r="381" spans="1:10" ht="26" customHeight="1" x14ac:dyDescent="0.15">
      <c r="A381" s="7" t="s">
        <v>1083</v>
      </c>
      <c r="B381" s="23" t="s">
        <v>1084</v>
      </c>
      <c r="C381" s="27" t="s">
        <v>26</v>
      </c>
      <c r="D381" s="7" t="s">
        <v>1085</v>
      </c>
      <c r="E381" s="9" t="s">
        <v>50</v>
      </c>
      <c r="F381" s="8">
        <v>13.63</v>
      </c>
      <c r="G381" s="10">
        <v>21.23</v>
      </c>
      <c r="H381" s="10">
        <f>TRUNC(G381 * (1 + 23.63 / 100), 2)</f>
        <v>26.24</v>
      </c>
      <c r="I381" s="10">
        <f>TRUNC(F381 * H381, 2)</f>
        <v>357.65</v>
      </c>
      <c r="J381" s="11">
        <f t="shared" si="37"/>
        <v>1.5550561611913169E-5</v>
      </c>
    </row>
    <row r="382" spans="1:10" ht="24" customHeight="1" x14ac:dyDescent="0.15">
      <c r="A382" s="3" t="s">
        <v>1086</v>
      </c>
      <c r="B382" s="22"/>
      <c r="C382" s="22"/>
      <c r="D382" s="3" t="s">
        <v>970</v>
      </c>
      <c r="E382" s="3"/>
      <c r="F382" s="4"/>
      <c r="G382" s="3"/>
      <c r="H382" s="3"/>
      <c r="I382" s="5">
        <v>77454.59</v>
      </c>
      <c r="J382" s="6">
        <f t="shared" si="37"/>
        <v>3.3677124952340939E-3</v>
      </c>
    </row>
    <row r="383" spans="1:10" ht="39" customHeight="1" x14ac:dyDescent="0.15">
      <c r="A383" s="7" t="s">
        <v>1087</v>
      </c>
      <c r="B383" s="23" t="s">
        <v>1088</v>
      </c>
      <c r="C383" s="27" t="s">
        <v>26</v>
      </c>
      <c r="D383" s="7" t="s">
        <v>1089</v>
      </c>
      <c r="E383" s="9" t="s">
        <v>23</v>
      </c>
      <c r="F383" s="8">
        <v>1</v>
      </c>
      <c r="G383" s="10">
        <v>539.73</v>
      </c>
      <c r="H383" s="10">
        <f t="shared" ref="H383:H393" si="44">TRUNC(G383 * (1 + 23.63 / 100), 2)</f>
        <v>667.26</v>
      </c>
      <c r="I383" s="10">
        <f t="shared" ref="I383:I393" si="45">TRUNC(F383 * H383, 2)</f>
        <v>667.26</v>
      </c>
      <c r="J383" s="11">
        <f t="shared" si="37"/>
        <v>2.9012352135230483E-5</v>
      </c>
    </row>
    <row r="384" spans="1:10" ht="39" customHeight="1" x14ac:dyDescent="0.15">
      <c r="A384" s="7" t="s">
        <v>1090</v>
      </c>
      <c r="B384" s="23" t="s">
        <v>1091</v>
      </c>
      <c r="C384" s="27" t="s">
        <v>26</v>
      </c>
      <c r="D384" s="7" t="s">
        <v>1092</v>
      </c>
      <c r="E384" s="9" t="s">
        <v>23</v>
      </c>
      <c r="F384" s="8">
        <v>2</v>
      </c>
      <c r="G384" s="10">
        <v>462.24</v>
      </c>
      <c r="H384" s="10">
        <f t="shared" si="44"/>
        <v>571.46</v>
      </c>
      <c r="I384" s="10">
        <f t="shared" si="45"/>
        <v>1142.92</v>
      </c>
      <c r="J384" s="11">
        <f t="shared" si="37"/>
        <v>4.9693968621523281E-5</v>
      </c>
    </row>
    <row r="385" spans="1:10" ht="39" customHeight="1" x14ac:dyDescent="0.15">
      <c r="A385" s="7" t="s">
        <v>1093</v>
      </c>
      <c r="B385" s="23" t="s">
        <v>1094</v>
      </c>
      <c r="C385" s="27" t="s">
        <v>26</v>
      </c>
      <c r="D385" s="7" t="s">
        <v>1095</v>
      </c>
      <c r="E385" s="9" t="s">
        <v>23</v>
      </c>
      <c r="F385" s="8">
        <v>2</v>
      </c>
      <c r="G385" s="10">
        <v>117.43</v>
      </c>
      <c r="H385" s="10">
        <f t="shared" si="44"/>
        <v>145.16999999999999</v>
      </c>
      <c r="I385" s="10">
        <f t="shared" si="45"/>
        <v>290.33999999999997</v>
      </c>
      <c r="J385" s="11">
        <f t="shared" si="37"/>
        <v>1.2623934176996698E-5</v>
      </c>
    </row>
    <row r="386" spans="1:10" ht="26" customHeight="1" x14ac:dyDescent="0.15">
      <c r="A386" s="7" t="s">
        <v>1096</v>
      </c>
      <c r="B386" s="23" t="s">
        <v>1097</v>
      </c>
      <c r="C386" s="27" t="s">
        <v>26</v>
      </c>
      <c r="D386" s="7" t="s">
        <v>1098</v>
      </c>
      <c r="E386" s="9" t="s">
        <v>23</v>
      </c>
      <c r="F386" s="8">
        <v>1</v>
      </c>
      <c r="G386" s="10">
        <v>277.82</v>
      </c>
      <c r="H386" s="10">
        <f t="shared" si="44"/>
        <v>343.46</v>
      </c>
      <c r="I386" s="10">
        <f t="shared" si="45"/>
        <v>343.46</v>
      </c>
      <c r="J386" s="11">
        <f t="shared" si="37"/>
        <v>1.4933582807850404E-5</v>
      </c>
    </row>
    <row r="387" spans="1:10" ht="52" customHeight="1" x14ac:dyDescent="0.15">
      <c r="A387" s="7" t="s">
        <v>1099</v>
      </c>
      <c r="B387" s="23" t="s">
        <v>1100</v>
      </c>
      <c r="C387" s="27" t="s">
        <v>26</v>
      </c>
      <c r="D387" s="7" t="s">
        <v>1101</v>
      </c>
      <c r="E387" s="9" t="s">
        <v>23</v>
      </c>
      <c r="F387" s="8">
        <v>1</v>
      </c>
      <c r="G387" s="10">
        <v>217.88</v>
      </c>
      <c r="H387" s="10">
        <f t="shared" si="44"/>
        <v>269.36</v>
      </c>
      <c r="I387" s="10">
        <f t="shared" si="45"/>
        <v>269.36</v>
      </c>
      <c r="J387" s="11">
        <f t="shared" si="37"/>
        <v>1.1711727319404255E-5</v>
      </c>
    </row>
    <row r="388" spans="1:10" ht="39" customHeight="1" x14ac:dyDescent="0.15">
      <c r="A388" s="7" t="s">
        <v>1102</v>
      </c>
      <c r="B388" s="23" t="s">
        <v>501</v>
      </c>
      <c r="C388" s="27" t="s">
        <v>26</v>
      </c>
      <c r="D388" s="7" t="s">
        <v>502</v>
      </c>
      <c r="E388" s="9" t="s">
        <v>23</v>
      </c>
      <c r="F388" s="8">
        <v>1</v>
      </c>
      <c r="G388" s="10">
        <v>129.68</v>
      </c>
      <c r="H388" s="10">
        <f t="shared" si="44"/>
        <v>160.32</v>
      </c>
      <c r="I388" s="10">
        <f t="shared" si="45"/>
        <v>160.32</v>
      </c>
      <c r="J388" s="11">
        <f t="shared" si="37"/>
        <v>6.9706865304681094E-6</v>
      </c>
    </row>
    <row r="389" spans="1:10" ht="26" customHeight="1" x14ac:dyDescent="0.15">
      <c r="A389" s="7" t="s">
        <v>1103</v>
      </c>
      <c r="B389" s="23" t="s">
        <v>1104</v>
      </c>
      <c r="C389" s="27" t="s">
        <v>26</v>
      </c>
      <c r="D389" s="7" t="s">
        <v>1105</v>
      </c>
      <c r="E389" s="9" t="s">
        <v>68</v>
      </c>
      <c r="F389" s="8">
        <v>2.58</v>
      </c>
      <c r="G389" s="10">
        <v>915.49</v>
      </c>
      <c r="H389" s="10">
        <f t="shared" si="44"/>
        <v>1131.82</v>
      </c>
      <c r="I389" s="10">
        <f t="shared" si="45"/>
        <v>2920.09</v>
      </c>
      <c r="J389" s="11">
        <f t="shared" ref="J389:J404" si="46">I389 / 22999169.35</f>
        <v>1.2696502015191257E-4</v>
      </c>
    </row>
    <row r="390" spans="1:10" ht="26" customHeight="1" x14ac:dyDescent="0.15">
      <c r="A390" s="7" t="s">
        <v>1106</v>
      </c>
      <c r="B390" s="23" t="s">
        <v>1107</v>
      </c>
      <c r="C390" s="27" t="s">
        <v>26</v>
      </c>
      <c r="D390" s="7" t="s">
        <v>1108</v>
      </c>
      <c r="E390" s="9" t="s">
        <v>68</v>
      </c>
      <c r="F390" s="8">
        <v>3.75</v>
      </c>
      <c r="G390" s="10">
        <v>799.93</v>
      </c>
      <c r="H390" s="10">
        <f t="shared" si="44"/>
        <v>988.95</v>
      </c>
      <c r="I390" s="10">
        <f t="shared" si="45"/>
        <v>3708.56</v>
      </c>
      <c r="J390" s="11">
        <f t="shared" si="46"/>
        <v>1.6124756262121266E-4</v>
      </c>
    </row>
    <row r="391" spans="1:10" ht="26" customHeight="1" x14ac:dyDescent="0.15">
      <c r="A391" s="7" t="s">
        <v>1109</v>
      </c>
      <c r="B391" s="23" t="s">
        <v>1110</v>
      </c>
      <c r="C391" s="27" t="s">
        <v>339</v>
      </c>
      <c r="D391" s="7" t="s">
        <v>1111</v>
      </c>
      <c r="E391" s="9" t="s">
        <v>28</v>
      </c>
      <c r="F391" s="8">
        <v>15.2</v>
      </c>
      <c r="G391" s="10">
        <v>224.66</v>
      </c>
      <c r="H391" s="10">
        <f t="shared" si="44"/>
        <v>277.74</v>
      </c>
      <c r="I391" s="10">
        <f t="shared" si="45"/>
        <v>4221.6400000000003</v>
      </c>
      <c r="J391" s="11">
        <f t="shared" si="46"/>
        <v>1.8355619438925518E-4</v>
      </c>
    </row>
    <row r="392" spans="1:10" ht="26" customHeight="1" x14ac:dyDescent="0.15">
      <c r="A392" s="7" t="s">
        <v>1112</v>
      </c>
      <c r="B392" s="23" t="s">
        <v>1113</v>
      </c>
      <c r="C392" s="27" t="s">
        <v>21</v>
      </c>
      <c r="D392" s="7" t="s">
        <v>1114</v>
      </c>
      <c r="E392" s="9" t="s">
        <v>28</v>
      </c>
      <c r="F392" s="8">
        <v>89.46</v>
      </c>
      <c r="G392" s="10">
        <v>551.37</v>
      </c>
      <c r="H392" s="10">
        <f t="shared" si="44"/>
        <v>681.65</v>
      </c>
      <c r="I392" s="10">
        <f t="shared" si="45"/>
        <v>60980.4</v>
      </c>
      <c r="J392" s="11">
        <f t="shared" si="46"/>
        <v>2.651417495649685E-3</v>
      </c>
    </row>
    <row r="393" spans="1:10" ht="26" customHeight="1" x14ac:dyDescent="0.15">
      <c r="A393" s="7" t="s">
        <v>1115</v>
      </c>
      <c r="B393" s="23" t="s">
        <v>1116</v>
      </c>
      <c r="C393" s="27" t="s">
        <v>26</v>
      </c>
      <c r="D393" s="7" t="s">
        <v>1117</v>
      </c>
      <c r="E393" s="9" t="s">
        <v>28</v>
      </c>
      <c r="F393" s="8">
        <v>4</v>
      </c>
      <c r="G393" s="10">
        <v>556.15</v>
      </c>
      <c r="H393" s="10">
        <f t="shared" si="44"/>
        <v>687.56</v>
      </c>
      <c r="I393" s="10">
        <f t="shared" si="45"/>
        <v>2750.24</v>
      </c>
      <c r="J393" s="11">
        <f t="shared" si="46"/>
        <v>1.1957997083055522E-4</v>
      </c>
    </row>
    <row r="394" spans="1:10" ht="24" customHeight="1" x14ac:dyDescent="0.15">
      <c r="A394" s="3" t="s">
        <v>1118</v>
      </c>
      <c r="B394" s="22"/>
      <c r="C394" s="22"/>
      <c r="D394" s="3" t="s">
        <v>1119</v>
      </c>
      <c r="E394" s="3"/>
      <c r="F394" s="4"/>
      <c r="G394" s="3"/>
      <c r="H394" s="3"/>
      <c r="I394" s="5">
        <v>66685.25</v>
      </c>
      <c r="J394" s="6">
        <f t="shared" si="46"/>
        <v>2.8994634104035585E-3</v>
      </c>
    </row>
    <row r="395" spans="1:10" ht="52" customHeight="1" x14ac:dyDescent="0.15">
      <c r="A395" s="7" t="s">
        <v>1120</v>
      </c>
      <c r="B395" s="23" t="s">
        <v>1121</v>
      </c>
      <c r="C395" s="27" t="s">
        <v>26</v>
      </c>
      <c r="D395" s="7" t="s">
        <v>1122</v>
      </c>
      <c r="E395" s="9" t="s">
        <v>28</v>
      </c>
      <c r="F395" s="8">
        <v>247.89</v>
      </c>
      <c r="G395" s="10">
        <v>3.73</v>
      </c>
      <c r="H395" s="10">
        <f>TRUNC(G395 * (1 + 23.63 / 100), 2)</f>
        <v>4.6100000000000003</v>
      </c>
      <c r="I395" s="10">
        <f>TRUNC(F395 * H395, 2)</f>
        <v>1142.77</v>
      </c>
      <c r="J395" s="11">
        <f t="shared" si="46"/>
        <v>4.9687446646850311E-5</v>
      </c>
    </row>
    <row r="396" spans="1:10" ht="65" customHeight="1" x14ac:dyDescent="0.15">
      <c r="A396" s="7" t="s">
        <v>1123</v>
      </c>
      <c r="B396" s="23" t="s">
        <v>1124</v>
      </c>
      <c r="C396" s="27" t="s">
        <v>26</v>
      </c>
      <c r="D396" s="7" t="s">
        <v>1125</v>
      </c>
      <c r="E396" s="9" t="s">
        <v>28</v>
      </c>
      <c r="F396" s="8">
        <v>185.8</v>
      </c>
      <c r="G396" s="10">
        <v>68.2</v>
      </c>
      <c r="H396" s="10">
        <f>TRUNC(G396 * (1 + 23.63 / 100), 2)</f>
        <v>84.31</v>
      </c>
      <c r="I396" s="10">
        <f>TRUNC(F396 * H396, 2)</f>
        <v>15664.79</v>
      </c>
      <c r="J396" s="11">
        <f t="shared" si="46"/>
        <v>6.8110242424907397E-4</v>
      </c>
    </row>
    <row r="397" spans="1:10" ht="24" customHeight="1" x14ac:dyDescent="0.15">
      <c r="A397" s="3" t="s">
        <v>1126</v>
      </c>
      <c r="B397" s="22"/>
      <c r="C397" s="22"/>
      <c r="D397" s="3" t="s">
        <v>268</v>
      </c>
      <c r="E397" s="3"/>
      <c r="F397" s="4"/>
      <c r="G397" s="3"/>
      <c r="H397" s="3"/>
      <c r="I397" s="5">
        <v>49877.69</v>
      </c>
      <c r="J397" s="6">
        <f t="shared" si="46"/>
        <v>2.1686735395076342E-3</v>
      </c>
    </row>
    <row r="398" spans="1:10" ht="39" customHeight="1" x14ac:dyDescent="0.15">
      <c r="A398" s="7" t="s">
        <v>1127</v>
      </c>
      <c r="B398" s="23" t="s">
        <v>283</v>
      </c>
      <c r="C398" s="27" t="s">
        <v>26</v>
      </c>
      <c r="D398" s="7" t="s">
        <v>284</v>
      </c>
      <c r="E398" s="9" t="s">
        <v>28</v>
      </c>
      <c r="F398" s="8">
        <v>247.89</v>
      </c>
      <c r="G398" s="10">
        <v>4.12</v>
      </c>
      <c r="H398" s="10">
        <f>TRUNC(G398 * (1 + 23.63 / 100), 2)</f>
        <v>5.09</v>
      </c>
      <c r="I398" s="10">
        <f>TRUNC(F398 * H398, 2)</f>
        <v>1261.76</v>
      </c>
      <c r="J398" s="11">
        <f t="shared" si="46"/>
        <v>5.4861111755759989E-5</v>
      </c>
    </row>
    <row r="399" spans="1:10" ht="39" customHeight="1" x14ac:dyDescent="0.15">
      <c r="A399" s="7" t="s">
        <v>1128</v>
      </c>
      <c r="B399" s="23" t="s">
        <v>1129</v>
      </c>
      <c r="C399" s="27" t="s">
        <v>26</v>
      </c>
      <c r="D399" s="7" t="s">
        <v>1130</v>
      </c>
      <c r="E399" s="9" t="s">
        <v>28</v>
      </c>
      <c r="F399" s="8">
        <v>247.89</v>
      </c>
      <c r="G399" s="10">
        <v>17.64</v>
      </c>
      <c r="H399" s="10">
        <f>TRUNC(G399 * (1 + 23.63 / 100), 2)</f>
        <v>21.8</v>
      </c>
      <c r="I399" s="10">
        <f>TRUNC(F399 * H399, 2)</f>
        <v>5404</v>
      </c>
      <c r="J399" s="11">
        <f t="shared" si="46"/>
        <v>2.3496500755145749E-4</v>
      </c>
    </row>
    <row r="400" spans="1:10" ht="39" customHeight="1" x14ac:dyDescent="0.15">
      <c r="A400" s="7" t="s">
        <v>1131</v>
      </c>
      <c r="B400" s="23" t="s">
        <v>1132</v>
      </c>
      <c r="C400" s="27" t="s">
        <v>26</v>
      </c>
      <c r="D400" s="7" t="s">
        <v>1133</v>
      </c>
      <c r="E400" s="9" t="s">
        <v>28</v>
      </c>
      <c r="F400" s="8">
        <v>247.89</v>
      </c>
      <c r="G400" s="10">
        <v>9.5299999999999994</v>
      </c>
      <c r="H400" s="10">
        <f>TRUNC(G400 * (1 + 23.63 / 100), 2)</f>
        <v>11.78</v>
      </c>
      <c r="I400" s="10">
        <f>TRUNC(F400 * H400, 2)</f>
        <v>2920.14</v>
      </c>
      <c r="J400" s="11">
        <f t="shared" si="46"/>
        <v>1.2696719414347023E-4</v>
      </c>
    </row>
    <row r="401" spans="1:10" ht="26" customHeight="1" x14ac:dyDescent="0.15">
      <c r="A401" s="7" t="s">
        <v>1134</v>
      </c>
      <c r="B401" s="23" t="s">
        <v>1135</v>
      </c>
      <c r="C401" s="27" t="s">
        <v>26</v>
      </c>
      <c r="D401" s="7" t="s">
        <v>1136</v>
      </c>
      <c r="E401" s="9" t="s">
        <v>28</v>
      </c>
      <c r="F401" s="8">
        <v>605.35</v>
      </c>
      <c r="G401" s="10">
        <v>53.3</v>
      </c>
      <c r="H401" s="10">
        <f>TRUNC(G401 * (1 + 23.63 / 100), 2)</f>
        <v>65.89</v>
      </c>
      <c r="I401" s="10">
        <f>TRUNC(F401 * H401, 2)</f>
        <v>39886.51</v>
      </c>
      <c r="J401" s="11">
        <f t="shared" si="46"/>
        <v>1.7342587200872104E-3</v>
      </c>
    </row>
    <row r="402" spans="1:10" ht="52" customHeight="1" x14ac:dyDescent="0.15">
      <c r="A402" s="7" t="s">
        <v>1137</v>
      </c>
      <c r="B402" s="23" t="s">
        <v>1138</v>
      </c>
      <c r="C402" s="27" t="s">
        <v>26</v>
      </c>
      <c r="D402" s="7" t="s">
        <v>1139</v>
      </c>
      <c r="E402" s="9" t="s">
        <v>28</v>
      </c>
      <c r="F402" s="8">
        <v>8</v>
      </c>
      <c r="G402" s="10">
        <v>40.98</v>
      </c>
      <c r="H402" s="10">
        <f>TRUNC(G402 * (1 + 23.63 / 100), 2)</f>
        <v>50.66</v>
      </c>
      <c r="I402" s="10">
        <f>TRUNC(F402 * H402, 2)</f>
        <v>405.28</v>
      </c>
      <c r="J402" s="11">
        <f t="shared" si="46"/>
        <v>1.7621505969736248E-5</v>
      </c>
    </row>
    <row r="403" spans="1:10" ht="24" customHeight="1" x14ac:dyDescent="0.15">
      <c r="A403" s="3" t="s">
        <v>1140</v>
      </c>
      <c r="B403" s="22"/>
      <c r="C403" s="22"/>
      <c r="D403" s="3" t="s">
        <v>1141</v>
      </c>
      <c r="E403" s="3"/>
      <c r="F403" s="4"/>
      <c r="G403" s="3"/>
      <c r="H403" s="3"/>
      <c r="I403" s="5">
        <v>24088.84</v>
      </c>
      <c r="J403" s="6">
        <f t="shared" si="46"/>
        <v>1.0473786958745098E-3</v>
      </c>
    </row>
    <row r="404" spans="1:10" ht="24" customHeight="1" x14ac:dyDescent="0.15">
      <c r="A404" s="7" t="s">
        <v>1142</v>
      </c>
      <c r="B404" s="23" t="s">
        <v>1143</v>
      </c>
      <c r="C404" s="27" t="s">
        <v>21</v>
      </c>
      <c r="D404" s="7" t="s">
        <v>1141</v>
      </c>
      <c r="E404" s="9" t="s">
        <v>28</v>
      </c>
      <c r="F404" s="8">
        <v>6160.83</v>
      </c>
      <c r="G404" s="10">
        <v>3.17</v>
      </c>
      <c r="H404" s="10">
        <f>TRUNC(G404 * (1 + 23.63 / 100), 2)</f>
        <v>3.91</v>
      </c>
      <c r="I404" s="10">
        <f>TRUNC(F404 * H404, 2)</f>
        <v>24088.84</v>
      </c>
      <c r="J404" s="11">
        <f t="shared" si="46"/>
        <v>1.0473786958745098E-3</v>
      </c>
    </row>
    <row r="405" spans="1:10" x14ac:dyDescent="0.15">
      <c r="A405" s="17"/>
      <c r="B405" s="17"/>
      <c r="C405" s="17"/>
      <c r="D405" s="17"/>
      <c r="E405" s="17"/>
      <c r="F405" s="17"/>
      <c r="G405" s="17"/>
      <c r="H405" s="17"/>
      <c r="I405" s="17"/>
      <c r="J405" s="17"/>
    </row>
    <row r="406" spans="1:10" x14ac:dyDescent="0.15">
      <c r="A406" s="30" t="s">
        <v>1144</v>
      </c>
      <c r="B406" s="30"/>
      <c r="C406" s="30"/>
      <c r="D406" s="19" t="s">
        <v>1145</v>
      </c>
      <c r="E406" s="18"/>
      <c r="F406" s="29" t="s">
        <v>1146</v>
      </c>
      <c r="G406" s="30"/>
      <c r="H406" s="31">
        <v>18661586.399999999</v>
      </c>
      <c r="I406" s="30"/>
      <c r="J406" s="30"/>
    </row>
    <row r="407" spans="1:10" x14ac:dyDescent="0.15">
      <c r="A407" s="30" t="s">
        <v>1147</v>
      </c>
      <c r="B407" s="30"/>
      <c r="C407" s="30"/>
      <c r="D407" s="19"/>
      <c r="E407" s="18"/>
      <c r="F407" s="29" t="s">
        <v>1148</v>
      </c>
      <c r="G407" s="30"/>
      <c r="H407" s="31">
        <v>4337582.95</v>
      </c>
      <c r="I407" s="30"/>
      <c r="J407" s="30"/>
    </row>
    <row r="408" spans="1:10" x14ac:dyDescent="0.15">
      <c r="A408" s="30" t="s">
        <v>1149</v>
      </c>
      <c r="B408" s="30"/>
      <c r="C408" s="30"/>
      <c r="D408" s="19" t="s">
        <v>1150</v>
      </c>
      <c r="E408" s="18"/>
      <c r="F408" s="29" t="s">
        <v>1151</v>
      </c>
      <c r="G408" s="30"/>
      <c r="H408" s="31">
        <v>22999169.350000001</v>
      </c>
      <c r="I408" s="30"/>
      <c r="J408" s="30"/>
    </row>
    <row r="409" spans="1:10" ht="60" customHeight="1" x14ac:dyDescent="0.15">
      <c r="A409" s="20"/>
      <c r="B409" s="20"/>
      <c r="C409" s="20"/>
      <c r="D409" s="20"/>
      <c r="E409" s="20"/>
      <c r="F409" s="20"/>
      <c r="G409" s="20"/>
      <c r="H409" s="20"/>
      <c r="I409" s="20"/>
      <c r="J409" s="20"/>
    </row>
    <row r="410" spans="1:10" ht="70" customHeight="1" x14ac:dyDescent="0.15">
      <c r="A410" s="32" t="s">
        <v>1152</v>
      </c>
      <c r="B410" s="33"/>
      <c r="C410" s="33"/>
      <c r="D410" s="33"/>
      <c r="E410" s="33"/>
      <c r="F410" s="33"/>
      <c r="G410" s="33"/>
      <c r="H410" s="33"/>
      <c r="I410" s="33"/>
      <c r="J410" s="33"/>
    </row>
  </sheetData>
  <mergeCells count="18">
    <mergeCell ref="A1:C2"/>
    <mergeCell ref="A408:C408"/>
    <mergeCell ref="F408:G408"/>
    <mergeCell ref="H408:J408"/>
    <mergeCell ref="A410:J410"/>
    <mergeCell ref="A3:J3"/>
    <mergeCell ref="A406:C406"/>
    <mergeCell ref="F406:G406"/>
    <mergeCell ref="H406:J406"/>
    <mergeCell ref="A407:C407"/>
    <mergeCell ref="F407:G407"/>
    <mergeCell ref="H407:J407"/>
    <mergeCell ref="E1:F1"/>
    <mergeCell ref="G1:H1"/>
    <mergeCell ref="I1:J1"/>
    <mergeCell ref="E2:F2"/>
    <mergeCell ref="G2:H2"/>
    <mergeCell ref="I2:J2"/>
  </mergeCells>
  <printOptions horizontalCentered="1"/>
  <pageMargins left="0.51181102362204722" right="0.51181102362204722" top="0.78740157480314965" bottom="1.1811023622047245" header="0.51181102362204722" footer="0.31496062992125984"/>
  <pageSetup paperSize="9" scale="73" fitToHeight="0" orientation="landscape"/>
  <headerFooter>
    <oddFooter>&amp;C&amp;K000000Página &amp;P de &amp;N</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Orçamento Sintético</vt:lpstr>
      <vt:lpstr>'Orçamento Sintético'!Titulos_de_impressao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Microsoft Office User</cp:lastModifiedBy>
  <cp:revision>0</cp:revision>
  <cp:lastPrinted>2023-09-12T03:33:22Z</cp:lastPrinted>
  <dcterms:created xsi:type="dcterms:W3CDTF">2023-09-11T21:20:37Z</dcterms:created>
  <dcterms:modified xsi:type="dcterms:W3CDTF">2023-09-12T03:33:52Z</dcterms:modified>
</cp:coreProperties>
</file>